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M:\CrossDiv\CommodityCostsAndReturns\Forecasts\"/>
    </mc:Choice>
  </mc:AlternateContent>
  <xr:revisionPtr revIDLastSave="0" documentId="8_{36F112D4-7FF1-4332-A83C-298021638A0C}" xr6:coauthVersionLast="46" xr6:coauthVersionMax="46" xr10:uidLastSave="{00000000-0000-0000-0000-000000000000}"/>
  <bookViews>
    <workbookView xWindow="384" yWindow="384" windowWidth="17280" windowHeight="8964" xr2:uid="{00000000-000D-0000-FFFF-FFFF00000000}"/>
  </bookViews>
  <sheets>
    <sheet name="Forecasts" sheetId="1" r:id="rId1"/>
  </sheets>
  <externalReferences>
    <externalReference r:id="rId2"/>
  </externalReferences>
  <definedNames>
    <definedName name="_xlnm.Print_Area" localSheetId="0">Forecasts!$A$1:$S$46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1" l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 l="1"/>
  <c r="I16" i="1"/>
  <c r="L19" i="1"/>
  <c r="M19" i="1"/>
  <c r="L20" i="1"/>
  <c r="M20" i="1"/>
  <c r="L21" i="1"/>
  <c r="M21" i="1"/>
  <c r="L22" i="1"/>
  <c r="M22" i="1"/>
  <c r="L23" i="1"/>
  <c r="M23" i="1"/>
  <c r="L24" i="1"/>
  <c r="M24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J19" i="1"/>
  <c r="K19" i="1"/>
  <c r="J20" i="1"/>
  <c r="K20" i="1"/>
  <c r="J21" i="1"/>
  <c r="K21" i="1"/>
  <c r="J22" i="1"/>
  <c r="K22" i="1"/>
  <c r="J23" i="1"/>
  <c r="K23" i="1"/>
  <c r="J24" i="1"/>
  <c r="K24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H19" i="1"/>
  <c r="I19" i="1"/>
  <c r="H20" i="1"/>
  <c r="I20" i="1"/>
  <c r="H21" i="1"/>
  <c r="I21" i="1"/>
  <c r="H22" i="1"/>
  <c r="I22" i="1"/>
  <c r="H23" i="1"/>
  <c r="I23" i="1"/>
  <c r="H24" i="1"/>
  <c r="I24" i="1"/>
  <c r="D19" i="1" l="1"/>
  <c r="E19" i="1"/>
  <c r="D20" i="1"/>
  <c r="E20" i="1"/>
  <c r="D21" i="1"/>
  <c r="E21" i="1"/>
  <c r="D22" i="1"/>
  <c r="E22" i="1"/>
  <c r="D23" i="1"/>
  <c r="E23" i="1"/>
  <c r="D24" i="1"/>
  <c r="E24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F19" i="1"/>
  <c r="G19" i="1"/>
  <c r="F20" i="1"/>
  <c r="G20" i="1"/>
  <c r="F21" i="1"/>
  <c r="G21" i="1"/>
  <c r="F22" i="1"/>
  <c r="G22" i="1"/>
  <c r="F23" i="1"/>
  <c r="G23" i="1"/>
  <c r="F24" i="1"/>
  <c r="G24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P19" i="1"/>
  <c r="Q19" i="1"/>
  <c r="P20" i="1"/>
  <c r="Q20" i="1"/>
  <c r="P21" i="1"/>
  <c r="Q21" i="1"/>
  <c r="P22" i="1"/>
  <c r="Q22" i="1"/>
  <c r="P23" i="1"/>
  <c r="Q23" i="1"/>
  <c r="P24" i="1"/>
  <c r="Q24" i="1"/>
  <c r="P8" i="1"/>
  <c r="Q8" i="1"/>
  <c r="P9" i="1"/>
  <c r="Q9" i="1"/>
  <c r="P10" i="1"/>
  <c r="Q10" i="1"/>
  <c r="P11" i="1"/>
  <c r="Q11" i="1"/>
  <c r="P12" i="1"/>
  <c r="Q12" i="1"/>
  <c r="P13" i="1"/>
  <c r="Q13" i="1"/>
  <c r="P14" i="1"/>
  <c r="Q14" i="1"/>
  <c r="P15" i="1"/>
  <c r="Q15" i="1"/>
  <c r="R19" i="1"/>
  <c r="S19" i="1"/>
  <c r="R20" i="1"/>
  <c r="S20" i="1"/>
  <c r="R21" i="1"/>
  <c r="S21" i="1"/>
  <c r="R22" i="1"/>
  <c r="S22" i="1"/>
  <c r="R23" i="1"/>
  <c r="S23" i="1"/>
  <c r="R24" i="1"/>
  <c r="S24" i="1"/>
  <c r="R8" i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N19" i="1"/>
  <c r="O19" i="1"/>
  <c r="N20" i="1"/>
  <c r="O20" i="1"/>
  <c r="N21" i="1"/>
  <c r="O21" i="1"/>
  <c r="N22" i="1"/>
  <c r="O22" i="1"/>
  <c r="N23" i="1"/>
  <c r="O23" i="1"/>
  <c r="N24" i="1"/>
  <c r="O24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B19" i="1"/>
  <c r="C19" i="1"/>
  <c r="B20" i="1"/>
  <c r="C20" i="1"/>
  <c r="B21" i="1"/>
  <c r="C21" i="1"/>
  <c r="B22" i="1"/>
  <c r="C22" i="1"/>
  <c r="B23" i="1"/>
  <c r="C23" i="1"/>
  <c r="B24" i="1"/>
  <c r="C24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P16" i="1" l="1"/>
  <c r="H25" i="1"/>
  <c r="I25" i="1"/>
  <c r="M25" i="1" l="1"/>
  <c r="L25" i="1"/>
  <c r="E25" i="1"/>
  <c r="Q25" i="1"/>
  <c r="S25" i="1"/>
  <c r="P25" i="1"/>
  <c r="R25" i="1"/>
  <c r="G25" i="1"/>
  <c r="F25" i="1"/>
  <c r="K25" i="1"/>
  <c r="O25" i="1"/>
  <c r="D25" i="1"/>
  <c r="J25" i="1"/>
  <c r="N25" i="1"/>
  <c r="Q16" i="1"/>
  <c r="N16" i="1"/>
  <c r="O16" i="1"/>
  <c r="L16" i="1"/>
  <c r="J16" i="1"/>
  <c r="G16" i="1"/>
  <c r="L27" i="1" l="1"/>
  <c r="Q27" i="1"/>
  <c r="J27" i="1"/>
  <c r="G27" i="1"/>
  <c r="N27" i="1"/>
  <c r="O27" i="1"/>
  <c r="F16" i="1"/>
  <c r="F27" i="1" s="1"/>
  <c r="K16" i="1"/>
  <c r="K27" i="1" s="1"/>
  <c r="P27" i="1"/>
  <c r="M16" i="1"/>
  <c r="M27" i="1" s="1"/>
  <c r="E16" i="1"/>
  <c r="E27" i="1" s="1"/>
  <c r="D16" i="1"/>
  <c r="D27" i="1" s="1"/>
  <c r="S16" i="1"/>
  <c r="S27" i="1" s="1"/>
  <c r="R16" i="1"/>
  <c r="R27" i="1" s="1"/>
  <c r="B25" i="1" l="1"/>
  <c r="B16" i="1" l="1"/>
  <c r="B27" i="1" s="1"/>
  <c r="C25" i="1"/>
  <c r="C16" i="1" l="1"/>
  <c r="C27" i="1" s="1"/>
  <c r="I27" i="1" l="1"/>
  <c r="H27" i="1" l="1"/>
</calcChain>
</file>

<file path=xl/sharedStrings.xml><?xml version="1.0" encoding="utf-8"?>
<sst xmlns="http://schemas.openxmlformats.org/spreadsheetml/2006/main" count="60" uniqueCount="44">
  <si>
    <t>Corn</t>
  </si>
  <si>
    <t>Soybeans</t>
  </si>
  <si>
    <t>Wheat</t>
  </si>
  <si>
    <t>Cotton</t>
  </si>
  <si>
    <t>Rice</t>
  </si>
  <si>
    <t>Peanuts</t>
  </si>
  <si>
    <t>Sorghum</t>
  </si>
  <si>
    <t>Oats</t>
  </si>
  <si>
    <t>Barley</t>
  </si>
  <si>
    <t xml:space="preserve">      Item</t>
  </si>
  <si>
    <t xml:space="preserve">  Seed</t>
  </si>
  <si>
    <t xml:space="preserve">  Chemicals</t>
  </si>
  <si>
    <t xml:space="preserve">  Fuel, lube, and electricity</t>
  </si>
  <si>
    <t xml:space="preserve">  Repairs</t>
  </si>
  <si>
    <t xml:space="preserve">  Interest on operating capital</t>
  </si>
  <si>
    <t xml:space="preserve">  Hired labor</t>
  </si>
  <si>
    <t xml:space="preserve">  Taxes and insurance</t>
  </si>
  <si>
    <t xml:space="preserve">  General farm overhead</t>
  </si>
  <si>
    <t xml:space="preserve">      Total, allocated costs</t>
  </si>
  <si>
    <t xml:space="preserve">  Opportunity cost of unpaid labor</t>
  </si>
  <si>
    <t xml:space="preserve">  Capital recovery of machinery and equipment</t>
  </si>
  <si>
    <t xml:space="preserve">  Opportunity cost of land (rental rate)</t>
  </si>
  <si>
    <t>Note: Production cost forecasts are updated and released twice a year.</t>
  </si>
  <si>
    <t>2021F</t>
  </si>
  <si>
    <t>Dollars per planted acre</t>
  </si>
  <si>
    <t>Source: Compiled by USDA, Economic Research Service using Agricultural Resource Management Survey data and other sources.</t>
  </si>
  <si>
    <t>2022F</t>
  </si>
  <si>
    <t>Contact: Jeffrey Gillespie, USDA, Economic Research Service.</t>
  </si>
  <si>
    <t>Operating costs</t>
  </si>
  <si>
    <t>Allocated overhead</t>
  </si>
  <si>
    <t xml:space="preserve">      Total, costs listed</t>
  </si>
  <si>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Custom operations, technical services, and commercial drying.</t>
    </r>
  </si>
  <si>
    <r>
      <rPr>
        <vertAlign val="super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 xml:space="preserve">Purchased irrigation water, cotton ginning, and baling straw. 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</si>
  <si>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Commercial fertilizer, soil conditioners, and manure.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</si>
  <si>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F = Forecasts as of December 2021. Projected costs are based on 2020 production costs and projected changes in 2021 and 2022 indexes of prices paid for farm inputs.</t>
    </r>
  </si>
  <si>
    <r>
      <t>Cost-of-production forecasts for U.S. major field crops, 2021F-2022F</t>
    </r>
    <r>
      <rPr>
        <b/>
        <vertAlign val="superscript"/>
        <sz val="10"/>
        <color theme="1"/>
        <rFont val="Arial"/>
        <family val="2"/>
      </rPr>
      <t>1</t>
    </r>
  </si>
  <si>
    <r>
      <t xml:space="preserve">  Fertilizer</t>
    </r>
    <r>
      <rPr>
        <vertAlign val="superscript"/>
        <sz val="10"/>
        <rFont val="Arial"/>
        <family val="2"/>
      </rPr>
      <t>2</t>
    </r>
  </si>
  <si>
    <r>
      <t xml:space="preserve">  Custom operations</t>
    </r>
    <r>
      <rPr>
        <vertAlign val="superscript"/>
        <sz val="10"/>
        <rFont val="Arial"/>
        <family val="2"/>
      </rPr>
      <t>3</t>
    </r>
  </si>
  <si>
    <r>
      <t xml:space="preserve">  Other variable expenses</t>
    </r>
    <r>
      <rPr>
        <vertAlign val="superscript"/>
        <sz val="10"/>
        <color theme="1"/>
        <rFont val="Arial"/>
        <family val="2"/>
      </rPr>
      <t>4</t>
    </r>
  </si>
  <si>
    <t xml:space="preserve">      Total, operating costs</t>
  </si>
  <si>
    <t>Forecasts developed during the fourth quarter of the year and released on December 17, 2021 utilize input price indices developed during October 2021.</t>
  </si>
  <si>
    <t>For the most current input price information, the USDA, Agricultural Marketing Service provides a Market News service page with input price quotes available for many major crops.</t>
  </si>
  <si>
    <t xml:space="preserve">Note: Recent increases in fertilizer prices may not be fully reflected in the recently-released Cost-of-Production Forecasts.   </t>
  </si>
  <si>
    <t>Please see the Agricultural Marketing Service web page/Market News/Livestock, Poultry, and Grain.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</si>
</sst>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</numFmts>
  <fonts count="36" x14ac:knownFonts="1">
    <font>
      <sz val="11"/>
      <color theme="1"/>
      <name val="Helvetica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0"/>
      <name val="Courier"/>
      <family val="3"/>
    </font>
    <font>
      <sz val="10"/>
      <name val="Arial"/>
      <family val="2"/>
    </font>
    <font>
      <sz val="12"/>
      <name val="Helv"/>
    </font>
    <font>
      <sz val="10"/>
      <name val="Courier"/>
      <family val="3"/>
    </font>
    <font>
      <sz val="11"/>
      <color indexed="8"/>
      <name val="Calibri"/>
      <family val="2"/>
    </font>
    <font>
      <sz val="12"/>
      <name val="Arial"/>
      <family val="2"/>
    </font>
    <font>
      <sz val="12"/>
      <name val="Arial"/>
      <family val="2"/>
    </font>
    <font>
      <sz val="11"/>
      <color theme="1"/>
      <name val="Helvetica"/>
      <family val="2"/>
      <scheme val="minor"/>
    </font>
    <font>
      <sz val="11"/>
      <color theme="0"/>
      <name val="Helvetica"/>
      <family val="2"/>
      <scheme val="minor"/>
    </font>
    <font>
      <sz val="11"/>
      <color rgb="FF9C0006"/>
      <name val="Helvetica"/>
      <family val="2"/>
      <scheme val="minor"/>
    </font>
    <font>
      <b/>
      <sz val="11"/>
      <color rgb="FFFA7D00"/>
      <name val="Helvetica"/>
      <family val="2"/>
      <scheme val="minor"/>
    </font>
    <font>
      <b/>
      <sz val="11"/>
      <color theme="0"/>
      <name val="Helvetica"/>
      <family val="2"/>
      <scheme val="minor"/>
    </font>
    <font>
      <i/>
      <sz val="11"/>
      <color rgb="FF7F7F7F"/>
      <name val="Helvetica"/>
      <family val="2"/>
      <scheme val="minor"/>
    </font>
    <font>
      <sz val="11"/>
      <color rgb="FF006100"/>
      <name val="Helvetica"/>
      <family val="2"/>
      <scheme val="minor"/>
    </font>
    <font>
      <b/>
      <sz val="15"/>
      <color theme="3"/>
      <name val="Helvetica"/>
      <family val="2"/>
      <scheme val="minor"/>
    </font>
    <font>
      <b/>
      <sz val="13"/>
      <color theme="3"/>
      <name val="Helvetica"/>
      <family val="2"/>
      <scheme val="minor"/>
    </font>
    <font>
      <b/>
      <sz val="11"/>
      <color theme="3"/>
      <name val="Helvetica"/>
      <family val="2"/>
      <scheme val="minor"/>
    </font>
    <font>
      <u/>
      <sz val="11"/>
      <color theme="10"/>
      <name val="Helvetica"/>
      <family val="2"/>
      <scheme val="minor"/>
    </font>
    <font>
      <sz val="11"/>
      <color rgb="FF3F3F76"/>
      <name val="Helvetica"/>
      <family val="2"/>
      <scheme val="minor"/>
    </font>
    <font>
      <sz val="11"/>
      <color rgb="FFFA7D00"/>
      <name val="Helvetica"/>
      <family val="2"/>
      <scheme val="minor"/>
    </font>
    <font>
      <sz val="11"/>
      <color rgb="FF9C6500"/>
      <name val="Helvetica"/>
      <family val="2"/>
      <scheme val="minor"/>
    </font>
    <font>
      <sz val="10"/>
      <color theme="1"/>
      <name val="Arial"/>
      <family val="2"/>
    </font>
    <font>
      <b/>
      <sz val="11"/>
      <color rgb="FF3F3F3F"/>
      <name val="Helvetica"/>
      <family val="2"/>
      <scheme val="minor"/>
    </font>
    <font>
      <b/>
      <sz val="18"/>
      <color theme="3"/>
      <name val="Helvetica"/>
      <family val="2"/>
      <scheme val="major"/>
    </font>
    <font>
      <b/>
      <sz val="11"/>
      <color theme="1"/>
      <name val="Helvetica"/>
      <family val="2"/>
      <scheme val="minor"/>
    </font>
    <font>
      <sz val="11"/>
      <color rgb="FFFF0000"/>
      <name val="Helvetica"/>
      <family val="2"/>
      <scheme val="min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  <font>
      <vertAlign val="superscript"/>
      <sz val="10"/>
      <name val="Arial"/>
      <family val="2"/>
    </font>
    <font>
      <vertAlign val="superscript"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0" applyNumberFormat="0" applyBorder="0" applyAlignment="0" applyProtection="0"/>
    <xf numFmtId="0" fontId="14" fillId="27" borderId="5" applyNumberFormat="0" applyAlignment="0" applyProtection="0"/>
    <xf numFmtId="0" fontId="15" fillId="28" borderId="6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30" borderId="5" applyNumberFormat="0" applyAlignment="0" applyProtection="0"/>
    <xf numFmtId="0" fontId="23" fillId="0" borderId="10" applyNumberFormat="0" applyFill="0" applyAlignment="0" applyProtection="0"/>
    <xf numFmtId="0" fontId="24" fillId="3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7" fillId="0" borderId="0"/>
    <xf numFmtId="0" fontId="4" fillId="0" borderId="0"/>
    <xf numFmtId="0" fontId="1" fillId="0" borderId="0"/>
    <xf numFmtId="0" fontId="7" fillId="0" borderId="0"/>
    <xf numFmtId="0" fontId="6" fillId="0" borderId="0"/>
    <xf numFmtId="0" fontId="11" fillId="0" borderId="0"/>
    <xf numFmtId="0" fontId="7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6" fillId="0" borderId="0"/>
    <xf numFmtId="0" fontId="11" fillId="32" borderId="11" applyNumberFormat="0" applyFont="0" applyAlignment="0" applyProtection="0"/>
    <xf numFmtId="0" fontId="8" fillId="32" borderId="11" applyNumberFormat="0" applyFont="0" applyAlignment="0" applyProtection="0"/>
    <xf numFmtId="0" fontId="26" fillId="27" borderId="12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0" borderId="0" applyNumberFormat="0" applyFill="0" applyBorder="0" applyAlignment="0" applyProtection="0"/>
  </cellStyleXfs>
  <cellXfs count="39">
    <xf numFmtId="0" fontId="0" fillId="0" borderId="0" xfId="0"/>
    <xf numFmtId="0" fontId="25" fillId="0" borderId="0" xfId="0" applyFont="1"/>
    <xf numFmtId="0" fontId="25" fillId="0" borderId="0" xfId="0" applyFont="1" applyFill="1"/>
    <xf numFmtId="0" fontId="25" fillId="0" borderId="0" xfId="0" applyFont="1" applyBorder="1"/>
    <xf numFmtId="0" fontId="3" fillId="0" borderId="0" xfId="0" quotePrefix="1" applyFont="1" applyAlignment="1">
      <alignment horizontal="left"/>
    </xf>
    <xf numFmtId="0" fontId="3" fillId="0" borderId="0" xfId="0" applyFont="1"/>
    <xf numFmtId="0" fontId="0" fillId="0" borderId="0" xfId="0" applyBorder="1"/>
    <xf numFmtId="0" fontId="30" fillId="0" borderId="0" xfId="0" applyFont="1"/>
    <xf numFmtId="0" fontId="25" fillId="0" borderId="1" xfId="0" applyFont="1" applyFill="1" applyBorder="1"/>
    <xf numFmtId="0" fontId="25" fillId="0" borderId="1" xfId="0" applyFont="1" applyBorder="1"/>
    <xf numFmtId="0" fontId="31" fillId="0" borderId="0" xfId="0" applyFont="1" applyFill="1" applyBorder="1"/>
    <xf numFmtId="0" fontId="1" fillId="0" borderId="0" xfId="88" applyFont="1" applyAlignment="1" applyProtection="1">
      <alignment horizontal="left"/>
    </xf>
    <xf numFmtId="0" fontId="1" fillId="0" borderId="0" xfId="0" quotePrefix="1" applyFont="1" applyAlignment="1" applyProtection="1">
      <alignment horizontal="left"/>
    </xf>
    <xf numFmtId="0" fontId="1" fillId="0" borderId="0" xfId="0" applyFont="1" applyFill="1"/>
    <xf numFmtId="2" fontId="1" fillId="0" borderId="0" xfId="103" applyNumberFormat="1" applyFont="1" applyFill="1"/>
    <xf numFmtId="0" fontId="1" fillId="0" borderId="0" xfId="0" quotePrefix="1" applyFont="1" applyAlignment="1">
      <alignment horizontal="left"/>
    </xf>
    <xf numFmtId="0" fontId="1" fillId="0" borderId="0" xfId="0" applyFont="1"/>
    <xf numFmtId="0" fontId="1" fillId="0" borderId="0" xfId="88" applyFont="1"/>
    <xf numFmtId="2" fontId="1" fillId="0" borderId="0" xfId="88" applyNumberFormat="1" applyFont="1"/>
    <xf numFmtId="0" fontId="1" fillId="0" borderId="0" xfId="124" applyFont="1"/>
    <xf numFmtId="164" fontId="1" fillId="0" borderId="0" xfId="88" applyNumberFormat="1" applyFont="1" applyProtection="1"/>
    <xf numFmtId="0" fontId="1" fillId="0" borderId="0" xfId="84" applyFont="1" applyBorder="1" applyAlignment="1">
      <alignment vertical="center"/>
    </xf>
    <xf numFmtId="0" fontId="32" fillId="0" borderId="0" xfId="84" applyFont="1"/>
    <xf numFmtId="0" fontId="25" fillId="0" borderId="1" xfId="0" applyFont="1" applyFill="1" applyBorder="1" applyAlignment="1">
      <alignment horizontal="right"/>
    </xf>
    <xf numFmtId="0" fontId="32" fillId="0" borderId="0" xfId="84" applyFont="1" applyAlignment="1">
      <alignment horizontal="center" vertical="center"/>
    </xf>
    <xf numFmtId="0" fontId="25" fillId="0" borderId="0" xfId="0" applyFont="1" applyFill="1" applyBorder="1"/>
    <xf numFmtId="0" fontId="32" fillId="0" borderId="0" xfId="84" applyFont="1" applyAlignment="1">
      <alignment horizontal="center" vertical="center"/>
    </xf>
    <xf numFmtId="2" fontId="25" fillId="0" borderId="0" xfId="0" applyNumberFormat="1" applyFont="1"/>
    <xf numFmtId="2" fontId="25" fillId="0" borderId="0" xfId="0" applyNumberFormat="1" applyFont="1" applyAlignment="1">
      <alignment horizontal="right" vertical="center"/>
    </xf>
    <xf numFmtId="164" fontId="25" fillId="0" borderId="0" xfId="0" applyNumberFormat="1" applyFont="1" applyAlignment="1">
      <alignment horizontal="right" vertical="center"/>
    </xf>
    <xf numFmtId="0" fontId="21" fillId="0" borderId="0" xfId="84" applyAlignment="1">
      <alignment vertical="center"/>
    </xf>
    <xf numFmtId="164" fontId="25" fillId="0" borderId="1" xfId="0" applyNumberFormat="1" applyFont="1" applyBorder="1" applyAlignment="1">
      <alignment horizontal="right" vertical="center"/>
    </xf>
    <xf numFmtId="2" fontId="25" fillId="0" borderId="0" xfId="0" applyNumberFormat="1" applyFont="1" applyFill="1"/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indent="3"/>
    </xf>
    <xf numFmtId="0" fontId="30" fillId="0" borderId="0" xfId="0" applyFont="1" applyAlignment="1">
      <alignment horizontal="center"/>
    </xf>
    <xf numFmtId="0" fontId="30" fillId="0" borderId="2" xfId="0" applyFont="1" applyFill="1" applyBorder="1" applyAlignment="1">
      <alignment horizontal="center"/>
    </xf>
    <xf numFmtId="0" fontId="30" fillId="0" borderId="3" xfId="0" applyFont="1" applyFill="1" applyBorder="1" applyAlignment="1">
      <alignment horizontal="center"/>
    </xf>
    <xf numFmtId="0" fontId="30" fillId="0" borderId="4" xfId="0" applyFont="1" applyFill="1" applyBorder="1" applyAlignment="1">
      <alignment horizontal="center"/>
    </xf>
  </cellXfs>
  <cellStyles count="176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Comma 2" xfId="28" xr:uid="{00000000-0005-0000-0000-00001B000000}"/>
    <cellStyle name="Comma 2 10" xfId="29" xr:uid="{00000000-0005-0000-0000-00001C000000}"/>
    <cellStyle name="Comma 2 2" xfId="30" xr:uid="{00000000-0005-0000-0000-00001D000000}"/>
    <cellStyle name="Comma 2 2 2" xfId="31" xr:uid="{00000000-0005-0000-0000-00001E000000}"/>
    <cellStyle name="Comma 2 3" xfId="32" xr:uid="{00000000-0005-0000-0000-00001F000000}"/>
    <cellStyle name="Comma 2 3 2" xfId="33" xr:uid="{00000000-0005-0000-0000-000020000000}"/>
    <cellStyle name="Comma 2 4" xfId="34" xr:uid="{00000000-0005-0000-0000-000021000000}"/>
    <cellStyle name="Comma 2 4 2" xfId="35" xr:uid="{00000000-0005-0000-0000-000022000000}"/>
    <cellStyle name="Comma 2 5" xfId="36" xr:uid="{00000000-0005-0000-0000-000023000000}"/>
    <cellStyle name="Comma 2 5 2" xfId="37" xr:uid="{00000000-0005-0000-0000-000024000000}"/>
    <cellStyle name="Comma 2 6" xfId="38" xr:uid="{00000000-0005-0000-0000-000025000000}"/>
    <cellStyle name="Comma 2 6 2" xfId="39" xr:uid="{00000000-0005-0000-0000-000026000000}"/>
    <cellStyle name="Comma 2 7" xfId="40" xr:uid="{00000000-0005-0000-0000-000027000000}"/>
    <cellStyle name="Comma 2 7 2" xfId="41" xr:uid="{00000000-0005-0000-0000-000028000000}"/>
    <cellStyle name="Comma 2 8" xfId="42" xr:uid="{00000000-0005-0000-0000-000029000000}"/>
    <cellStyle name="Comma 2 8 2" xfId="43" xr:uid="{00000000-0005-0000-0000-00002A000000}"/>
    <cellStyle name="Comma 2 9" xfId="44" xr:uid="{00000000-0005-0000-0000-00002B000000}"/>
    <cellStyle name="Comma 2 9 2" xfId="45" xr:uid="{00000000-0005-0000-0000-00002C000000}"/>
    <cellStyle name="Comma 3" xfId="46" xr:uid="{00000000-0005-0000-0000-00002D000000}"/>
    <cellStyle name="Comma 3 2" xfId="47" xr:uid="{00000000-0005-0000-0000-00002E000000}"/>
    <cellStyle name="Comma 3 2 2" xfId="48" xr:uid="{00000000-0005-0000-0000-00002F000000}"/>
    <cellStyle name="Comma 3 3" xfId="49" xr:uid="{00000000-0005-0000-0000-000030000000}"/>
    <cellStyle name="Comma 3 3 2" xfId="50" xr:uid="{00000000-0005-0000-0000-000031000000}"/>
    <cellStyle name="Comma 3 4" xfId="51" xr:uid="{00000000-0005-0000-0000-000032000000}"/>
    <cellStyle name="Comma 4" xfId="52" xr:uid="{00000000-0005-0000-0000-000033000000}"/>
    <cellStyle name="Comma 4 2" xfId="53" xr:uid="{00000000-0005-0000-0000-000034000000}"/>
    <cellStyle name="Comma 4 2 2" xfId="54" xr:uid="{00000000-0005-0000-0000-000035000000}"/>
    <cellStyle name="Comma 4 3" xfId="55" xr:uid="{00000000-0005-0000-0000-000036000000}"/>
    <cellStyle name="Comma 4 3 2" xfId="56" xr:uid="{00000000-0005-0000-0000-000037000000}"/>
    <cellStyle name="Comma 4 4" xfId="57" xr:uid="{00000000-0005-0000-0000-000038000000}"/>
    <cellStyle name="Currency 2" xfId="58" xr:uid="{00000000-0005-0000-0000-000039000000}"/>
    <cellStyle name="Currency 2 2" xfId="59" xr:uid="{00000000-0005-0000-0000-00003A000000}"/>
    <cellStyle name="Currency 2 2 2" xfId="60" xr:uid="{00000000-0005-0000-0000-00003B000000}"/>
    <cellStyle name="Currency 2 2 2 2" xfId="61" xr:uid="{00000000-0005-0000-0000-00003C000000}"/>
    <cellStyle name="Currency 2 2 3" xfId="62" xr:uid="{00000000-0005-0000-0000-00003D000000}"/>
    <cellStyle name="Currency 2 2 3 2" xfId="63" xr:uid="{00000000-0005-0000-0000-00003E000000}"/>
    <cellStyle name="Currency 2 2 3 3" xfId="64" xr:uid="{00000000-0005-0000-0000-00003F000000}"/>
    <cellStyle name="Currency 2 2 4" xfId="65" xr:uid="{00000000-0005-0000-0000-000040000000}"/>
    <cellStyle name="Currency 2 3" xfId="66" xr:uid="{00000000-0005-0000-0000-000041000000}"/>
    <cellStyle name="Currency 3" xfId="67" xr:uid="{00000000-0005-0000-0000-000042000000}"/>
    <cellStyle name="Currency 3 2" xfId="68" xr:uid="{00000000-0005-0000-0000-000043000000}"/>
    <cellStyle name="Currency 3 2 2" xfId="69" xr:uid="{00000000-0005-0000-0000-000044000000}"/>
    <cellStyle name="Currency 3 3" xfId="70" xr:uid="{00000000-0005-0000-0000-000045000000}"/>
    <cellStyle name="Currency 3 3 2" xfId="71" xr:uid="{00000000-0005-0000-0000-000046000000}"/>
    <cellStyle name="Currency 3 3 3" xfId="72" xr:uid="{00000000-0005-0000-0000-000047000000}"/>
    <cellStyle name="Currency 3 4" xfId="73" xr:uid="{00000000-0005-0000-0000-000048000000}"/>
    <cellStyle name="Currency 4" xfId="74" xr:uid="{00000000-0005-0000-0000-000049000000}"/>
    <cellStyle name="Currency 4 2" xfId="75" xr:uid="{00000000-0005-0000-0000-00004A000000}"/>
    <cellStyle name="Currency 4 2 2" xfId="76" xr:uid="{00000000-0005-0000-0000-00004B000000}"/>
    <cellStyle name="Currency 4 3" xfId="77" xr:uid="{00000000-0005-0000-0000-00004C000000}"/>
    <cellStyle name="Explanatory Text 2" xfId="78" xr:uid="{00000000-0005-0000-0000-00004D000000}"/>
    <cellStyle name="Good 2" xfId="79" xr:uid="{00000000-0005-0000-0000-00004E000000}"/>
    <cellStyle name="Heading 1 2" xfId="80" xr:uid="{00000000-0005-0000-0000-00004F000000}"/>
    <cellStyle name="Heading 2 2" xfId="81" xr:uid="{00000000-0005-0000-0000-000050000000}"/>
    <cellStyle name="Heading 3 2" xfId="82" xr:uid="{00000000-0005-0000-0000-000051000000}"/>
    <cellStyle name="Heading 4 2" xfId="83" xr:uid="{00000000-0005-0000-0000-000052000000}"/>
    <cellStyle name="Hyperlink" xfId="84" builtinId="8"/>
    <cellStyle name="Input 2" xfId="85" xr:uid="{00000000-0005-0000-0000-000054000000}"/>
    <cellStyle name="Linked Cell 2" xfId="86" xr:uid="{00000000-0005-0000-0000-000055000000}"/>
    <cellStyle name="Neutral 2" xfId="87" xr:uid="{00000000-0005-0000-0000-000056000000}"/>
    <cellStyle name="Normal" xfId="0" builtinId="0"/>
    <cellStyle name="Normal 10" xfId="88" xr:uid="{00000000-0005-0000-0000-000058000000}"/>
    <cellStyle name="Normal 11" xfId="89" xr:uid="{00000000-0005-0000-0000-000059000000}"/>
    <cellStyle name="Normal 12" xfId="90" xr:uid="{00000000-0005-0000-0000-00005A000000}"/>
    <cellStyle name="Normal 13" xfId="91" xr:uid="{00000000-0005-0000-0000-00005B000000}"/>
    <cellStyle name="Normal 14" xfId="92" xr:uid="{00000000-0005-0000-0000-00005C000000}"/>
    <cellStyle name="Normal 15" xfId="93" xr:uid="{00000000-0005-0000-0000-00005D000000}"/>
    <cellStyle name="Normal 16" xfId="94" xr:uid="{00000000-0005-0000-0000-00005E000000}"/>
    <cellStyle name="Normal 17" xfId="95" xr:uid="{00000000-0005-0000-0000-00005F000000}"/>
    <cellStyle name="Normal 18" xfId="96" xr:uid="{00000000-0005-0000-0000-000060000000}"/>
    <cellStyle name="Normal 18 2" xfId="97" xr:uid="{00000000-0005-0000-0000-000061000000}"/>
    <cellStyle name="Normal 18 2 2" xfId="98" xr:uid="{00000000-0005-0000-0000-000062000000}"/>
    <cellStyle name="Normal 18 3" xfId="99" xr:uid="{00000000-0005-0000-0000-000063000000}"/>
    <cellStyle name="Normal 18 3 2" xfId="100" xr:uid="{00000000-0005-0000-0000-000064000000}"/>
    <cellStyle name="Normal 19" xfId="101" xr:uid="{00000000-0005-0000-0000-000065000000}"/>
    <cellStyle name="Normal 19 2" xfId="102" xr:uid="{00000000-0005-0000-0000-000066000000}"/>
    <cellStyle name="Normal 2" xfId="103" xr:uid="{00000000-0005-0000-0000-000067000000}"/>
    <cellStyle name="Normal 2 2" xfId="104" xr:uid="{00000000-0005-0000-0000-000068000000}"/>
    <cellStyle name="Normal 2 2 2" xfId="105" xr:uid="{00000000-0005-0000-0000-000069000000}"/>
    <cellStyle name="Normal 2 2 3" xfId="106" xr:uid="{00000000-0005-0000-0000-00006A000000}"/>
    <cellStyle name="Normal 2 2 4" xfId="107" xr:uid="{00000000-0005-0000-0000-00006B000000}"/>
    <cellStyle name="Normal 2 2 4 2" xfId="108" xr:uid="{00000000-0005-0000-0000-00006C000000}"/>
    <cellStyle name="Normal 2 2 5" xfId="109" xr:uid="{00000000-0005-0000-0000-00006D000000}"/>
    <cellStyle name="Normal 2 3" xfId="110" xr:uid="{00000000-0005-0000-0000-00006E000000}"/>
    <cellStyle name="Normal 2 3 2" xfId="111" xr:uid="{00000000-0005-0000-0000-00006F000000}"/>
    <cellStyle name="Normal 2 3 3" xfId="112" xr:uid="{00000000-0005-0000-0000-000070000000}"/>
    <cellStyle name="Normal 2 3 4" xfId="113" xr:uid="{00000000-0005-0000-0000-000071000000}"/>
    <cellStyle name="Normal 2 4" xfId="114" xr:uid="{00000000-0005-0000-0000-000072000000}"/>
    <cellStyle name="Normal 2 4 2" xfId="115" xr:uid="{00000000-0005-0000-0000-000073000000}"/>
    <cellStyle name="Normal 2 5" xfId="116" xr:uid="{00000000-0005-0000-0000-000074000000}"/>
    <cellStyle name="Normal 20" xfId="117" xr:uid="{00000000-0005-0000-0000-000075000000}"/>
    <cellStyle name="Normal 21" xfId="118" xr:uid="{00000000-0005-0000-0000-000076000000}"/>
    <cellStyle name="Normal 22" xfId="119" xr:uid="{00000000-0005-0000-0000-000077000000}"/>
    <cellStyle name="Normal 23" xfId="120" xr:uid="{00000000-0005-0000-0000-000078000000}"/>
    <cellStyle name="Normal 24" xfId="121" xr:uid="{00000000-0005-0000-0000-000079000000}"/>
    <cellStyle name="Normal 25" xfId="122" xr:uid="{00000000-0005-0000-0000-00007A000000}"/>
    <cellStyle name="Normal 3" xfId="123" xr:uid="{00000000-0005-0000-0000-00007B000000}"/>
    <cellStyle name="Normal 3 2" xfId="124" xr:uid="{00000000-0005-0000-0000-00007C000000}"/>
    <cellStyle name="Normal 3 2 2" xfId="125" xr:uid="{00000000-0005-0000-0000-00007D000000}"/>
    <cellStyle name="Normal 3 2 3" xfId="126" xr:uid="{00000000-0005-0000-0000-00007E000000}"/>
    <cellStyle name="Normal 3 3" xfId="127" xr:uid="{00000000-0005-0000-0000-00007F000000}"/>
    <cellStyle name="Normal 3 3 2" xfId="128" xr:uid="{00000000-0005-0000-0000-000080000000}"/>
    <cellStyle name="Normal 3 3 3" xfId="129" xr:uid="{00000000-0005-0000-0000-000081000000}"/>
    <cellStyle name="Normal 3 4" xfId="130" xr:uid="{00000000-0005-0000-0000-000082000000}"/>
    <cellStyle name="Normal 3 4 2" xfId="131" xr:uid="{00000000-0005-0000-0000-000083000000}"/>
    <cellStyle name="Normal 3 4 2 2" xfId="132" xr:uid="{00000000-0005-0000-0000-000084000000}"/>
    <cellStyle name="Normal 3 4 3" xfId="133" xr:uid="{00000000-0005-0000-0000-000085000000}"/>
    <cellStyle name="Normal 3 5" xfId="134" xr:uid="{00000000-0005-0000-0000-000086000000}"/>
    <cellStyle name="Normal 3 5 2" xfId="135" xr:uid="{00000000-0005-0000-0000-000087000000}"/>
    <cellStyle name="Normal 3 5 3" xfId="136" xr:uid="{00000000-0005-0000-0000-000088000000}"/>
    <cellStyle name="Normal 3 6" xfId="137" xr:uid="{00000000-0005-0000-0000-000089000000}"/>
    <cellStyle name="Normal 4" xfId="138" xr:uid="{00000000-0005-0000-0000-00008A000000}"/>
    <cellStyle name="Normal 4 2" xfId="139" xr:uid="{00000000-0005-0000-0000-00008B000000}"/>
    <cellStyle name="Normal 4 3" xfId="140" xr:uid="{00000000-0005-0000-0000-00008C000000}"/>
    <cellStyle name="Normal 5" xfId="141" xr:uid="{00000000-0005-0000-0000-00008D000000}"/>
    <cellStyle name="Normal 5 2" xfId="142" xr:uid="{00000000-0005-0000-0000-00008E000000}"/>
    <cellStyle name="Normal 5 3" xfId="143" xr:uid="{00000000-0005-0000-0000-00008F000000}"/>
    <cellStyle name="Normal 5 3 2" xfId="144" xr:uid="{00000000-0005-0000-0000-000090000000}"/>
    <cellStyle name="Normal 6" xfId="145" xr:uid="{00000000-0005-0000-0000-000091000000}"/>
    <cellStyle name="Normal 7" xfId="146" xr:uid="{00000000-0005-0000-0000-000092000000}"/>
    <cellStyle name="Normal 8" xfId="147" xr:uid="{00000000-0005-0000-0000-000093000000}"/>
    <cellStyle name="Normal 8 2" xfId="148" xr:uid="{00000000-0005-0000-0000-000094000000}"/>
    <cellStyle name="Normal 9" xfId="149" xr:uid="{00000000-0005-0000-0000-000095000000}"/>
    <cellStyle name="Note 2" xfId="150" xr:uid="{00000000-0005-0000-0000-000096000000}"/>
    <cellStyle name="Note 2 2" xfId="151" xr:uid="{00000000-0005-0000-0000-000097000000}"/>
    <cellStyle name="Output 2" xfId="152" xr:uid="{00000000-0005-0000-0000-000098000000}"/>
    <cellStyle name="Percent 2" xfId="153" xr:uid="{00000000-0005-0000-0000-000099000000}"/>
    <cellStyle name="Percent 2 10" xfId="154" xr:uid="{00000000-0005-0000-0000-00009A000000}"/>
    <cellStyle name="Percent 2 2" xfId="155" xr:uid="{00000000-0005-0000-0000-00009B000000}"/>
    <cellStyle name="Percent 2 2 2" xfId="156" xr:uid="{00000000-0005-0000-0000-00009C000000}"/>
    <cellStyle name="Percent 2 3" xfId="157" xr:uid="{00000000-0005-0000-0000-00009D000000}"/>
    <cellStyle name="Percent 2 3 2" xfId="158" xr:uid="{00000000-0005-0000-0000-00009E000000}"/>
    <cellStyle name="Percent 2 4" xfId="159" xr:uid="{00000000-0005-0000-0000-00009F000000}"/>
    <cellStyle name="Percent 2 4 2" xfId="160" xr:uid="{00000000-0005-0000-0000-0000A0000000}"/>
    <cellStyle name="Percent 2 5" xfId="161" xr:uid="{00000000-0005-0000-0000-0000A1000000}"/>
    <cellStyle name="Percent 2 5 2" xfId="162" xr:uid="{00000000-0005-0000-0000-0000A2000000}"/>
    <cellStyle name="Percent 2 6" xfId="163" xr:uid="{00000000-0005-0000-0000-0000A3000000}"/>
    <cellStyle name="Percent 2 6 2" xfId="164" xr:uid="{00000000-0005-0000-0000-0000A4000000}"/>
    <cellStyle name="Percent 2 7" xfId="165" xr:uid="{00000000-0005-0000-0000-0000A5000000}"/>
    <cellStyle name="Percent 2 7 2" xfId="166" xr:uid="{00000000-0005-0000-0000-0000A6000000}"/>
    <cellStyle name="Percent 2 8" xfId="167" xr:uid="{00000000-0005-0000-0000-0000A7000000}"/>
    <cellStyle name="Percent 2 8 2" xfId="168" xr:uid="{00000000-0005-0000-0000-0000A8000000}"/>
    <cellStyle name="Percent 2 9" xfId="169" xr:uid="{00000000-0005-0000-0000-0000A9000000}"/>
    <cellStyle name="Percent 2 9 2" xfId="170" xr:uid="{00000000-0005-0000-0000-0000AA000000}"/>
    <cellStyle name="Percent 3" xfId="171" xr:uid="{00000000-0005-0000-0000-0000AB000000}"/>
    <cellStyle name="Percent 3 2" xfId="172" xr:uid="{00000000-0005-0000-0000-0000AC000000}"/>
    <cellStyle name="Title" xfId="173" builtinId="15" customBuiltin="1"/>
    <cellStyle name="Total 2" xfId="174" xr:uid="{00000000-0005-0000-0000-0000AE000000}"/>
    <cellStyle name="Warning Text 2" xfId="175" xr:uid="{00000000-0005-0000-0000-0000A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ll%20COP%20Baseline%20October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n"/>
      <sheetName val="sorg"/>
      <sheetName val="barley"/>
      <sheetName val="oats"/>
      <sheetName val="wheat"/>
      <sheetName val="soyb"/>
      <sheetName val="cotton"/>
      <sheetName val="rice"/>
      <sheetName val="peanuts"/>
      <sheetName val="Copsumm"/>
      <sheetName val="Prices paid indexes"/>
      <sheetName val="Instructions"/>
    </sheetNames>
    <sheetDataSet>
      <sheetData sheetId="0">
        <row r="14">
          <cell r="W14">
            <v>91.056931476161807</v>
          </cell>
          <cell r="X14">
            <v>89.801070189567668</v>
          </cell>
        </row>
        <row r="15">
          <cell r="W15">
            <v>125.26469732060629</v>
          </cell>
          <cell r="X15">
            <v>127.98993219240401</v>
          </cell>
        </row>
        <row r="16">
          <cell r="W16">
            <v>32.684697746791095</v>
          </cell>
          <cell r="X16">
            <v>34.666513361491674</v>
          </cell>
        </row>
        <row r="17">
          <cell r="W17">
            <v>22.850459373492026</v>
          </cell>
          <cell r="X17">
            <v>22.948773010308166</v>
          </cell>
        </row>
        <row r="18">
          <cell r="W18">
            <v>29.171696499372036</v>
          </cell>
          <cell r="X18">
            <v>29.182204172057446</v>
          </cell>
        </row>
        <row r="19">
          <cell r="W19">
            <v>35.593817994484411</v>
          </cell>
          <cell r="X19">
            <v>35.731316322180952</v>
          </cell>
        </row>
        <row r="20">
          <cell r="W20">
            <v>0.27878556098378071</v>
          </cell>
          <cell r="X20">
            <v>0.27998503019112364</v>
          </cell>
        </row>
        <row r="21">
          <cell r="W21">
            <v>8.0055699427713262E-2</v>
          </cell>
          <cell r="X21">
            <v>0.11374359932402521</v>
          </cell>
        </row>
        <row r="25">
          <cell r="W25">
            <v>5.2772304965523071</v>
          </cell>
          <cell r="X25">
            <v>5.2576496313439165</v>
          </cell>
        </row>
        <row r="26">
          <cell r="W26">
            <v>30.712079569119407</v>
          </cell>
          <cell r="X26">
            <v>30.598124135354446</v>
          </cell>
        </row>
        <row r="27">
          <cell r="W27">
            <v>127.88725694292974</v>
          </cell>
          <cell r="X27">
            <v>129.57806625990028</v>
          </cell>
        </row>
        <row r="28">
          <cell r="W28">
            <v>177.20046925841928</v>
          </cell>
          <cell r="X28">
            <v>177.66602494755841</v>
          </cell>
        </row>
        <row r="29">
          <cell r="W29">
            <v>11.996886366549395</v>
          </cell>
          <cell r="X29">
            <v>12.199696689739055</v>
          </cell>
        </row>
        <row r="30">
          <cell r="W30">
            <v>19.644183095690131</v>
          </cell>
          <cell r="X30">
            <v>19.720068248697338</v>
          </cell>
        </row>
      </sheetData>
      <sheetData sheetId="1">
        <row r="13">
          <cell r="W13">
            <v>13.237613363898076</v>
          </cell>
          <cell r="X13">
            <v>13.055039606127938</v>
          </cell>
        </row>
        <row r="14">
          <cell r="W14">
            <v>42.644213098623979</v>
          </cell>
          <cell r="X14">
            <v>43.571972468203569</v>
          </cell>
        </row>
        <row r="15">
          <cell r="W15">
            <v>27.454344520603186</v>
          </cell>
          <cell r="X15">
            <v>29.119021033257869</v>
          </cell>
        </row>
        <row r="16">
          <cell r="W16">
            <v>17.633186732224132</v>
          </cell>
          <cell r="X16">
            <v>17.709053159588574</v>
          </cell>
        </row>
        <row r="17">
          <cell r="W17">
            <v>9.6058382512648901</v>
          </cell>
          <cell r="X17">
            <v>9.6092982832933842</v>
          </cell>
        </row>
        <row r="18">
          <cell r="W18">
            <v>26.312392036428989</v>
          </cell>
          <cell r="X18">
            <v>26.414036369814788</v>
          </cell>
        </row>
        <row r="19">
          <cell r="W19">
            <v>0.15930603484787473</v>
          </cell>
          <cell r="X19">
            <v>0.15999144582349925</v>
          </cell>
        </row>
        <row r="20">
          <cell r="W20">
            <v>3.2565596887136332E-2</v>
          </cell>
          <cell r="X20">
            <v>4.6632369993273123E-2</v>
          </cell>
        </row>
        <row r="24">
          <cell r="W24">
            <v>4.2257898852847688</v>
          </cell>
          <cell r="X24">
            <v>4.2101103309812755</v>
          </cell>
        </row>
        <row r="25">
          <cell r="W25">
            <v>16.612761658027093</v>
          </cell>
          <cell r="X25">
            <v>16.551120945729711</v>
          </cell>
        </row>
        <row r="26">
          <cell r="W26">
            <v>103.88873574400655</v>
          </cell>
          <cell r="X26">
            <v>105.26225838045377</v>
          </cell>
        </row>
        <row r="27">
          <cell r="W27">
            <v>61.085858391284731</v>
          </cell>
          <cell r="X27">
            <v>61.246348197090704</v>
          </cell>
        </row>
        <row r="28">
          <cell r="W28">
            <v>9.6878622123181319</v>
          </cell>
          <cell r="X28">
            <v>9.8516379126344678</v>
          </cell>
        </row>
        <row r="29">
          <cell r="W29">
            <v>14.287588826477991</v>
          </cell>
          <cell r="X29">
            <v>14.342781544796686</v>
          </cell>
        </row>
      </sheetData>
      <sheetData sheetId="2">
        <row r="14">
          <cell r="W14">
            <v>21.487571655106464</v>
          </cell>
          <cell r="X14">
            <v>21.191214102231644</v>
          </cell>
        </row>
        <row r="15">
          <cell r="W15">
            <v>46.201469065644886</v>
          </cell>
          <cell r="X15">
            <v>47.206619417812519</v>
          </cell>
        </row>
        <row r="16">
          <cell r="W16">
            <v>18.767148644923275</v>
          </cell>
          <cell r="X16">
            <v>19.905082626018977</v>
          </cell>
        </row>
        <row r="17">
          <cell r="W17">
            <v>14.725851596250417</v>
          </cell>
          <cell r="X17">
            <v>14.78920927330971</v>
          </cell>
        </row>
        <row r="18">
          <cell r="W18">
            <v>23.354529647768047</v>
          </cell>
          <cell r="X18">
            <v>23.362941971448496</v>
          </cell>
        </row>
        <row r="19">
          <cell r="W19">
            <v>34.882942867168417</v>
          </cell>
          <cell r="X19">
            <v>35.017695096055832</v>
          </cell>
        </row>
        <row r="20">
          <cell r="W20">
            <v>6.9795956517725104</v>
          </cell>
          <cell r="X20">
            <v>7.0096252201420599</v>
          </cell>
        </row>
        <row r="21">
          <cell r="W21">
            <v>3.9540380307805247E-2</v>
          </cell>
          <cell r="X21">
            <v>5.6264840796848313E-2</v>
          </cell>
        </row>
        <row r="25">
          <cell r="W25">
            <v>10.17393962902684</v>
          </cell>
          <cell r="X25">
            <v>10.136189801604212</v>
          </cell>
        </row>
        <row r="26">
          <cell r="W26">
            <v>34.106730685497453</v>
          </cell>
          <cell r="X26">
            <v>33.98017959081097</v>
          </cell>
        </row>
        <row r="27">
          <cell r="W27">
            <v>124.3559734853292</v>
          </cell>
          <cell r="X27">
            <v>126.00009537531363</v>
          </cell>
        </row>
        <row r="28">
          <cell r="W28">
            <v>91.710936401331722</v>
          </cell>
          <cell r="X28">
            <v>91.9518869381819</v>
          </cell>
        </row>
        <row r="29">
          <cell r="W29">
            <v>10.310294810415256</v>
          </cell>
          <cell r="X29">
            <v>10.484592887332226</v>
          </cell>
        </row>
        <row r="30">
          <cell r="W30">
            <v>19.493998209637454</v>
          </cell>
          <cell r="X30">
            <v>19.56930320092442</v>
          </cell>
        </row>
      </sheetData>
      <sheetData sheetId="3">
        <row r="14">
          <cell r="W14">
            <v>18.106278653541487</v>
          </cell>
          <cell r="X14">
            <v>17.856556045535292</v>
          </cell>
        </row>
        <row r="15">
          <cell r="W15">
            <v>42.247771921576479</v>
          </cell>
          <cell r="X15">
            <v>43.166906392494148</v>
          </cell>
        </row>
        <row r="16">
          <cell r="W16">
            <v>6.9337249665173006</v>
          </cell>
          <cell r="X16">
            <v>7.3541469178884835</v>
          </cell>
        </row>
        <row r="17">
          <cell r="W17">
            <v>10.315065756399886</v>
          </cell>
          <cell r="X17">
            <v>10.359446117071574</v>
          </cell>
        </row>
        <row r="18">
          <cell r="W18">
            <v>18.911158657797472</v>
          </cell>
          <cell r="X18">
            <v>18.917970475042392</v>
          </cell>
        </row>
        <row r="19">
          <cell r="W19">
            <v>27.223513678481893</v>
          </cell>
          <cell r="X19">
            <v>27.32867765963714</v>
          </cell>
        </row>
        <row r="20">
          <cell r="W20">
            <v>2.1705447248022933</v>
          </cell>
          <cell r="X20">
            <v>2.1798834493451777</v>
          </cell>
        </row>
        <row r="21">
          <cell r="W21">
            <v>2.9918744982512187E-2</v>
          </cell>
          <cell r="X21">
            <v>4.2466391165828572E-2</v>
          </cell>
        </row>
        <row r="25">
          <cell r="W25">
            <v>2.4333339860763012</v>
          </cell>
          <cell r="X25">
            <v>2.4243052379821095</v>
          </cell>
        </row>
        <row r="26">
          <cell r="W26">
            <v>59.691785559674202</v>
          </cell>
          <cell r="X26">
            <v>59.470302566301868</v>
          </cell>
        </row>
        <row r="27">
          <cell r="W27">
            <v>110.94115529295016</v>
          </cell>
          <cell r="X27">
            <v>112.40791862409662</v>
          </cell>
        </row>
        <row r="28">
          <cell r="W28">
            <v>110.41895973508004</v>
          </cell>
          <cell r="X28">
            <v>110.70906153395578</v>
          </cell>
        </row>
        <row r="29">
          <cell r="W29">
            <v>6.5857384572856938</v>
          </cell>
          <cell r="X29">
            <v>6.6970719903504774</v>
          </cell>
        </row>
        <row r="30">
          <cell r="W30">
            <v>13.947169751425257</v>
          </cell>
          <cell r="X30">
            <v>14.001047436511412</v>
          </cell>
        </row>
      </sheetData>
      <sheetData sheetId="4">
        <row r="14">
          <cell r="W14">
            <v>14.397763748599253</v>
          </cell>
          <cell r="X14">
            <v>14.199189144642519</v>
          </cell>
        </row>
        <row r="15">
          <cell r="W15">
            <v>47.144356189433559</v>
          </cell>
          <cell r="X15">
            <v>48.17001981409441</v>
          </cell>
        </row>
        <row r="16">
          <cell r="W16">
            <v>15.871416686363302</v>
          </cell>
          <cell r="X16">
            <v>16.833769823606008</v>
          </cell>
        </row>
        <row r="17">
          <cell r="W17">
            <v>13.64057923384927</v>
          </cell>
          <cell r="X17">
            <v>13.699267548637119</v>
          </cell>
        </row>
        <row r="18">
          <cell r="W18">
            <v>11.290884737799624</v>
          </cell>
          <cell r="X18">
            <v>11.294951725167193</v>
          </cell>
        </row>
        <row r="19">
          <cell r="W19">
            <v>25.771726446639345</v>
          </cell>
          <cell r="X19">
            <v>25.871282197832283</v>
          </cell>
        </row>
        <row r="20">
          <cell r="W20">
            <v>0.77661691988338921</v>
          </cell>
          <cell r="X20">
            <v>0.77995829838955877</v>
          </cell>
        </row>
        <row r="21">
          <cell r="W21">
            <v>3.0628119742425207E-2</v>
          </cell>
          <cell r="X21">
            <v>4.3696950546947388E-2</v>
          </cell>
        </row>
        <row r="25">
          <cell r="W25">
            <v>4.1857350048555295</v>
          </cell>
          <cell r="X25">
            <v>4.1702040719198417</v>
          </cell>
        </row>
        <row r="26">
          <cell r="W26">
            <v>17.614133668758083</v>
          </cell>
          <cell r="X26">
            <v>17.548777422265559</v>
          </cell>
        </row>
        <row r="27">
          <cell r="W27">
            <v>98.48018952877355</v>
          </cell>
          <cell r="X27">
            <v>99.782205272739191</v>
          </cell>
        </row>
        <row r="28">
          <cell r="W28">
            <v>65.773817399975755</v>
          </cell>
          <cell r="X28">
            <v>65.946623798373622</v>
          </cell>
        </row>
        <row r="29">
          <cell r="W29">
            <v>6.4652676318475413</v>
          </cell>
          <cell r="X29">
            <v>6.5745645758928468</v>
          </cell>
        </row>
        <row r="30">
          <cell r="W30">
            <v>9.4516354955817956</v>
          </cell>
          <cell r="X30">
            <v>9.4881470065088092</v>
          </cell>
        </row>
      </sheetData>
      <sheetData sheetId="5">
        <row r="12">
          <cell r="W12">
            <v>59.009016575698453</v>
          </cell>
          <cell r="X12">
            <v>58.195161570087897</v>
          </cell>
        </row>
        <row r="13">
          <cell r="W13">
            <v>33.579639158564717</v>
          </cell>
          <cell r="X13">
            <v>34.310191385766331</v>
          </cell>
        </row>
        <row r="14">
          <cell r="W14">
            <v>35.680628043017499</v>
          </cell>
          <cell r="X14">
            <v>37.844099963296081</v>
          </cell>
        </row>
        <row r="15">
          <cell r="W15">
            <v>12.615046634516078</v>
          </cell>
          <cell r="X15">
            <v>12.669322616148346</v>
          </cell>
        </row>
        <row r="16">
          <cell r="W16">
            <v>14.521451568671951</v>
          </cell>
          <cell r="X16">
            <v>14.526682209269216</v>
          </cell>
        </row>
        <row r="17">
          <cell r="W17">
            <v>29.235991151587758</v>
          </cell>
          <cell r="X17">
            <v>29.3489292997942</v>
          </cell>
        </row>
        <row r="18">
          <cell r="W18">
            <v>9.9566271779921705E-3</v>
          </cell>
          <cell r="X18">
            <v>9.9994653639687032E-3</v>
          </cell>
        </row>
        <row r="19">
          <cell r="W19">
            <v>4.387763646937589E-2</v>
          </cell>
          <cell r="X19">
            <v>6.2416883416261205E-2</v>
          </cell>
        </row>
        <row r="23">
          <cell r="W23">
            <v>5.0168737737622493</v>
          </cell>
          <cell r="X23">
            <v>4.9982589474445955</v>
          </cell>
        </row>
        <row r="24">
          <cell r="W24">
            <v>17.654188549187317</v>
          </cell>
          <cell r="X24">
            <v>17.588683681326991</v>
          </cell>
        </row>
        <row r="25">
          <cell r="W25">
            <v>111.46881833833874</v>
          </cell>
          <cell r="X25">
            <v>112.94255795167852</v>
          </cell>
        </row>
        <row r="26">
          <cell r="W26">
            <v>165.88583922108788</v>
          </cell>
          <cell r="X26">
            <v>166.32166818091062</v>
          </cell>
        </row>
        <row r="27">
          <cell r="W27">
            <v>12.137435662893909</v>
          </cell>
          <cell r="X27">
            <v>12.342622006606291</v>
          </cell>
        </row>
        <row r="28">
          <cell r="W28">
            <v>18.713036802163536</v>
          </cell>
          <cell r="X28">
            <v>18.785324952505263</v>
          </cell>
        </row>
      </sheetData>
      <sheetData sheetId="6">
        <row r="14">
          <cell r="W14">
            <v>79.742986271511853</v>
          </cell>
          <cell r="X14">
            <v>78.643167425079312</v>
          </cell>
        </row>
        <row r="15">
          <cell r="W15">
            <v>73.02017896158857</v>
          </cell>
          <cell r="X15">
            <v>74.608792052966677</v>
          </cell>
        </row>
        <row r="16">
          <cell r="W16">
            <v>69.206991826206632</v>
          </cell>
          <cell r="X16">
            <v>73.403313239675938</v>
          </cell>
        </row>
        <row r="17">
          <cell r="W17">
            <v>26.25562586836535</v>
          </cell>
          <cell r="X17">
            <v>26.36859016478547</v>
          </cell>
        </row>
        <row r="18">
          <cell r="W18">
            <v>31.328985313343257</v>
          </cell>
          <cell r="X18">
            <v>31.34027004350099</v>
          </cell>
        </row>
        <row r="19">
          <cell r="W19">
            <v>45.556082102645313</v>
          </cell>
          <cell r="X19">
            <v>45.732064491117683</v>
          </cell>
        </row>
        <row r="20">
          <cell r="W20">
            <v>82.386795352668685</v>
          </cell>
          <cell r="X20">
            <v>81.889236130129092</v>
          </cell>
        </row>
        <row r="21">
          <cell r="W21">
            <v>3.4350363764072984</v>
          </cell>
          <cell r="X21">
            <v>3.4498155505692023</v>
          </cell>
        </row>
        <row r="22">
          <cell r="W22">
            <v>9.7647364911681522E-2</v>
          </cell>
          <cell r="X22">
            <v>0.13873496494206142</v>
          </cell>
        </row>
        <row r="26">
          <cell r="W26">
            <v>20.878606423741104</v>
          </cell>
          <cell r="X26">
            <v>20.801137535772423</v>
          </cell>
        </row>
        <row r="27">
          <cell r="W27">
            <v>20.698359461809524</v>
          </cell>
          <cell r="X27">
            <v>20.621559369995971</v>
          </cell>
        </row>
        <row r="28">
          <cell r="W28">
            <v>137.28371809734955</v>
          </cell>
          <cell r="X28">
            <v>139.09875890107043</v>
          </cell>
        </row>
        <row r="29">
          <cell r="W29">
            <v>94.898310400231466</v>
          </cell>
          <cell r="X29">
            <v>95.147635068960696</v>
          </cell>
        </row>
        <row r="30">
          <cell r="W30">
            <v>8.784331021531985</v>
          </cell>
          <cell r="X30">
            <v>8.9328323042022379</v>
          </cell>
        </row>
        <row r="31">
          <cell r="W31">
            <v>14.467810689741203</v>
          </cell>
          <cell r="X31">
            <v>14.523699602124184</v>
          </cell>
        </row>
      </sheetData>
      <sheetData sheetId="7">
        <row r="13">
          <cell r="W13">
            <v>88.240839944066636</v>
          </cell>
          <cell r="X13">
            <v>87.023818318301508</v>
          </cell>
        </row>
        <row r="14">
          <cell r="W14">
            <v>103.86758838644747</v>
          </cell>
          <cell r="X14">
            <v>106.12731183587071</v>
          </cell>
        </row>
        <row r="15">
          <cell r="W15">
            <v>90.779693925790085</v>
          </cell>
          <cell r="X15">
            <v>96.284062248655559</v>
          </cell>
        </row>
        <row r="16">
          <cell r="W16">
            <v>94.070213577670017</v>
          </cell>
          <cell r="X16">
            <v>94.474948758776293</v>
          </cell>
        </row>
        <row r="17">
          <cell r="W17">
            <v>73.626871959415794</v>
          </cell>
          <cell r="X17">
            <v>73.653392428371617</v>
          </cell>
        </row>
        <row r="18">
          <cell r="W18">
            <v>51.923921271278815</v>
          </cell>
          <cell r="X18">
            <v>52.124502516689297</v>
          </cell>
        </row>
        <row r="19">
          <cell r="W19">
            <v>14.327586509130731</v>
          </cell>
          <cell r="X19">
            <v>14.389230658750961</v>
          </cell>
        </row>
        <row r="20">
          <cell r="W20">
            <v>0.12281267849232964</v>
          </cell>
          <cell r="X20">
            <v>0.17501606180391907</v>
          </cell>
        </row>
        <row r="24">
          <cell r="W24">
            <v>34.076689525175524</v>
          </cell>
          <cell r="X24">
            <v>33.95024989651489</v>
          </cell>
        </row>
        <row r="25">
          <cell r="W25">
            <v>85.016483711060886</v>
          </cell>
          <cell r="X25">
            <v>84.701034857893447</v>
          </cell>
        </row>
        <row r="26">
          <cell r="W26">
            <v>141.18030674021909</v>
          </cell>
          <cell r="X26">
            <v>143.04686470475224</v>
          </cell>
        </row>
        <row r="27">
          <cell r="W27">
            <v>166.18157495294457</v>
          </cell>
          <cell r="X27">
            <v>166.61818089407569</v>
          </cell>
        </row>
        <row r="28">
          <cell r="W28">
            <v>18.632821001100986</v>
          </cell>
          <cell r="X28">
            <v>18.947813436113545</v>
          </cell>
        </row>
        <row r="29">
          <cell r="W29">
            <v>28.084573691850572</v>
          </cell>
          <cell r="X29">
            <v>28.193063933535186</v>
          </cell>
        </row>
      </sheetData>
      <sheetData sheetId="8">
        <row r="14">
          <cell r="W14">
            <v>114.5574136278011</v>
          </cell>
          <cell r="X14">
            <v>112.97743263640155</v>
          </cell>
        </row>
        <row r="15">
          <cell r="W15">
            <v>72.859459565488208</v>
          </cell>
          <cell r="X15">
            <v>74.444576076327706</v>
          </cell>
        </row>
        <row r="16">
          <cell r="W16">
            <v>122.50248763098344</v>
          </cell>
          <cell r="X16">
            <v>129.93034713598934</v>
          </cell>
        </row>
        <row r="17">
          <cell r="W17">
            <v>60.864861939066124</v>
          </cell>
          <cell r="X17">
            <v>61.126731769940669</v>
          </cell>
        </row>
        <row r="18">
          <cell r="W18">
            <v>48.104320717507527</v>
          </cell>
          <cell r="X18">
            <v>48.121647939353004</v>
          </cell>
        </row>
        <row r="19">
          <cell r="W19">
            <v>60.854915828544669</v>
          </cell>
          <cell r="X19">
            <v>61.089997357585339</v>
          </cell>
        </row>
        <row r="20">
          <cell r="W20">
            <v>0.74674703834941258</v>
          </cell>
          <cell r="X20">
            <v>0.74995990229765253</v>
          </cell>
        </row>
        <row r="21">
          <cell r="W21">
            <v>0.11417588467062391</v>
          </cell>
          <cell r="X21">
            <v>0.16311519675214231</v>
          </cell>
        </row>
        <row r="25">
          <cell r="W25">
            <v>21.809882393720923</v>
          </cell>
          <cell r="X25">
            <v>21.728958058950763</v>
          </cell>
        </row>
        <row r="26">
          <cell r="W26">
            <v>58.9908251521625</v>
          </cell>
          <cell r="X26">
            <v>58.771943032726767</v>
          </cell>
        </row>
        <row r="27">
          <cell r="W27">
            <v>177.3353727155947</v>
          </cell>
          <cell r="X27">
            <v>179.67994016964352</v>
          </cell>
        </row>
        <row r="28">
          <cell r="W28">
            <v>107.10014763313288</v>
          </cell>
          <cell r="X28">
            <v>107.38152997510362</v>
          </cell>
        </row>
        <row r="29">
          <cell r="W29">
            <v>25.891188233749702</v>
          </cell>
          <cell r="X29">
            <v>26.328885157185795</v>
          </cell>
        </row>
        <row r="30">
          <cell r="W30">
            <v>49.601061700330739</v>
          </cell>
          <cell r="X30">
            <v>49.792669777801528</v>
          </cell>
        </row>
      </sheetData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ustom 1">
      <a:majorFont>
        <a:latin typeface="Helvetica"/>
        <a:ea typeface=""/>
        <a:cs typeface=""/>
      </a:majorFont>
      <a:minorFont>
        <a:latin typeface="Helvetic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9"/>
  <sheetViews>
    <sheetView tabSelected="1" topLeftCell="A28" zoomScale="80" zoomScaleNormal="80" workbookViewId="0">
      <pane xSplit="1" topLeftCell="B1" activePane="topRight" state="frozen"/>
      <selection pane="topRight" activeCell="D39" sqref="D39"/>
    </sheetView>
  </sheetViews>
  <sheetFormatPr defaultRowHeight="13.8" x14ac:dyDescent="0.25"/>
  <cols>
    <col min="1" max="1" width="35.19921875" customWidth="1"/>
    <col min="2" max="19" width="7.69921875" customWidth="1"/>
  </cols>
  <sheetData>
    <row r="1" spans="1:20" s="1" customFormat="1" ht="15.6" x14ac:dyDescent="0.25">
      <c r="A1" s="7" t="s">
        <v>35</v>
      </c>
      <c r="B1" s="7"/>
      <c r="C1" s="7"/>
      <c r="D1" s="7"/>
      <c r="E1" s="7"/>
    </row>
    <row r="2" spans="1:20" s="1" customFormat="1" ht="10.5" customHeight="1" thickBot="1" x14ac:dyDescent="0.3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20" s="2" customFormat="1" ht="18.75" customHeight="1" x14ac:dyDescent="0.25">
      <c r="A3" s="10"/>
      <c r="B3" s="36" t="s">
        <v>0</v>
      </c>
      <c r="C3" s="37"/>
      <c r="D3" s="36" t="s">
        <v>1</v>
      </c>
      <c r="E3" s="37"/>
      <c r="F3" s="38" t="s">
        <v>2</v>
      </c>
      <c r="G3" s="37"/>
      <c r="H3" s="38" t="s">
        <v>3</v>
      </c>
      <c r="I3" s="37"/>
      <c r="J3" s="38" t="s">
        <v>4</v>
      </c>
      <c r="K3" s="37"/>
      <c r="L3" s="38" t="s">
        <v>5</v>
      </c>
      <c r="M3" s="37"/>
      <c r="N3" s="38" t="s">
        <v>6</v>
      </c>
      <c r="O3" s="37"/>
      <c r="P3" s="38" t="s">
        <v>7</v>
      </c>
      <c r="Q3" s="37"/>
      <c r="R3" s="38" t="s">
        <v>8</v>
      </c>
      <c r="S3" s="36"/>
      <c r="T3" s="25"/>
    </row>
    <row r="4" spans="1:20" s="2" customFormat="1" ht="21" customHeight="1" thickBot="1" x14ac:dyDescent="0.3">
      <c r="A4" s="8" t="s">
        <v>9</v>
      </c>
      <c r="B4" s="23" t="s">
        <v>23</v>
      </c>
      <c r="C4" s="23" t="s">
        <v>26</v>
      </c>
      <c r="D4" s="23" t="s">
        <v>23</v>
      </c>
      <c r="E4" s="23" t="s">
        <v>26</v>
      </c>
      <c r="F4" s="23" t="s">
        <v>23</v>
      </c>
      <c r="G4" s="23" t="s">
        <v>26</v>
      </c>
      <c r="H4" s="23" t="s">
        <v>23</v>
      </c>
      <c r="I4" s="23" t="s">
        <v>26</v>
      </c>
      <c r="J4" s="23" t="s">
        <v>23</v>
      </c>
      <c r="K4" s="23" t="s">
        <v>26</v>
      </c>
      <c r="L4" s="23" t="s">
        <v>23</v>
      </c>
      <c r="M4" s="23" t="s">
        <v>26</v>
      </c>
      <c r="N4" s="23" t="s">
        <v>23</v>
      </c>
      <c r="O4" s="23" t="s">
        <v>26</v>
      </c>
      <c r="P4" s="23" t="s">
        <v>23</v>
      </c>
      <c r="Q4" s="23" t="s">
        <v>26</v>
      </c>
      <c r="R4" s="23" t="s">
        <v>23</v>
      </c>
      <c r="S4" s="23" t="s">
        <v>26</v>
      </c>
      <c r="T4" s="25"/>
    </row>
    <row r="5" spans="1:20" s="1" customFormat="1" ht="6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20" s="1" customFormat="1" ht="14.4" customHeight="1" x14ac:dyDescent="0.25">
      <c r="B6" s="35" t="s">
        <v>24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</row>
    <row r="7" spans="1:20" s="1" customFormat="1" ht="13.2" x14ac:dyDescent="0.25">
      <c r="A7" s="1" t="s">
        <v>28</v>
      </c>
    </row>
    <row r="8" spans="1:20" s="1" customFormat="1" ht="13.2" x14ac:dyDescent="0.25">
      <c r="A8" s="1" t="s">
        <v>10</v>
      </c>
      <c r="B8" s="29">
        <f>[1]corn!W14</f>
        <v>91.056931476161807</v>
      </c>
      <c r="C8" s="29">
        <f>[1]corn!X14</f>
        <v>89.801070189567668</v>
      </c>
      <c r="D8" s="28">
        <f>[1]soyb!W12</f>
        <v>59.009016575698453</v>
      </c>
      <c r="E8" s="28">
        <f>[1]soyb!X12</f>
        <v>58.195161570087897</v>
      </c>
      <c r="F8" s="28">
        <f>[1]wheat!W14</f>
        <v>14.397763748599253</v>
      </c>
      <c r="G8" s="28">
        <f>[1]wheat!X14</f>
        <v>14.199189144642519</v>
      </c>
      <c r="H8" s="28">
        <f>[1]cotton!W14</f>
        <v>79.742986271511853</v>
      </c>
      <c r="I8" s="28">
        <f>[1]cotton!X14</f>
        <v>78.643167425079312</v>
      </c>
      <c r="J8" s="28">
        <f>[1]rice!W13</f>
        <v>88.240839944066636</v>
      </c>
      <c r="K8" s="28">
        <f>[1]rice!X13</f>
        <v>87.023818318301508</v>
      </c>
      <c r="L8" s="28">
        <f>[1]peanuts!W14</f>
        <v>114.5574136278011</v>
      </c>
      <c r="M8" s="28">
        <f>[1]peanuts!X14</f>
        <v>112.97743263640155</v>
      </c>
      <c r="N8" s="28">
        <f>[1]sorg!W13</f>
        <v>13.237613363898076</v>
      </c>
      <c r="O8" s="28">
        <f>[1]sorg!X13</f>
        <v>13.055039606127938</v>
      </c>
      <c r="P8" s="28">
        <f>[1]oats!W14</f>
        <v>18.106278653541487</v>
      </c>
      <c r="Q8" s="28">
        <f>[1]oats!X14</f>
        <v>17.856556045535292</v>
      </c>
      <c r="R8" s="28">
        <f>[1]barley!W14</f>
        <v>21.487571655106464</v>
      </c>
      <c r="S8" s="28">
        <f>[1]barley!X14</f>
        <v>21.191214102231644</v>
      </c>
    </row>
    <row r="9" spans="1:20" s="1" customFormat="1" ht="15.6" x14ac:dyDescent="0.25">
      <c r="A9" s="11" t="s">
        <v>36</v>
      </c>
      <c r="B9" s="29">
        <f>[1]corn!W15</f>
        <v>125.26469732060629</v>
      </c>
      <c r="C9" s="29">
        <f>[1]corn!X15</f>
        <v>127.98993219240401</v>
      </c>
      <c r="D9" s="28">
        <f>[1]soyb!W13</f>
        <v>33.579639158564717</v>
      </c>
      <c r="E9" s="28">
        <f>[1]soyb!X13</f>
        <v>34.310191385766331</v>
      </c>
      <c r="F9" s="28">
        <f>[1]wheat!W15</f>
        <v>47.144356189433559</v>
      </c>
      <c r="G9" s="28">
        <f>[1]wheat!X15</f>
        <v>48.17001981409441</v>
      </c>
      <c r="H9" s="28">
        <f>[1]cotton!W15</f>
        <v>73.02017896158857</v>
      </c>
      <c r="I9" s="28">
        <f>[1]cotton!X15</f>
        <v>74.608792052966677</v>
      </c>
      <c r="J9" s="28">
        <f>[1]rice!W14</f>
        <v>103.86758838644747</v>
      </c>
      <c r="K9" s="28">
        <f>[1]rice!X14</f>
        <v>106.12731183587071</v>
      </c>
      <c r="L9" s="28">
        <f>[1]peanuts!W15</f>
        <v>72.859459565488208</v>
      </c>
      <c r="M9" s="28">
        <f>[1]peanuts!X15</f>
        <v>74.444576076327706</v>
      </c>
      <c r="N9" s="28">
        <f>[1]sorg!W14</f>
        <v>42.644213098623979</v>
      </c>
      <c r="O9" s="28">
        <f>[1]sorg!X14</f>
        <v>43.571972468203569</v>
      </c>
      <c r="P9" s="28">
        <f>[1]oats!W15</f>
        <v>42.247771921576479</v>
      </c>
      <c r="Q9" s="28">
        <f>[1]oats!X15</f>
        <v>43.166906392494148</v>
      </c>
      <c r="R9" s="28">
        <f>[1]barley!W15</f>
        <v>46.201469065644886</v>
      </c>
      <c r="S9" s="28">
        <f>[1]barley!X15</f>
        <v>47.206619417812519</v>
      </c>
    </row>
    <row r="10" spans="1:20" s="1" customFormat="1" ht="13.2" x14ac:dyDescent="0.25">
      <c r="A10" s="1" t="s">
        <v>11</v>
      </c>
      <c r="B10" s="29">
        <f>[1]corn!W16</f>
        <v>32.684697746791095</v>
      </c>
      <c r="C10" s="29">
        <f>[1]corn!X16</f>
        <v>34.666513361491674</v>
      </c>
      <c r="D10" s="28">
        <f>[1]soyb!W14</f>
        <v>35.680628043017499</v>
      </c>
      <c r="E10" s="28">
        <f>[1]soyb!X14</f>
        <v>37.844099963296081</v>
      </c>
      <c r="F10" s="28">
        <f>[1]wheat!W16</f>
        <v>15.871416686363302</v>
      </c>
      <c r="G10" s="28">
        <f>[1]wheat!X16</f>
        <v>16.833769823606008</v>
      </c>
      <c r="H10" s="28">
        <f>[1]cotton!W16</f>
        <v>69.206991826206632</v>
      </c>
      <c r="I10" s="28">
        <f>[1]cotton!X16</f>
        <v>73.403313239675938</v>
      </c>
      <c r="J10" s="28">
        <f>[1]rice!W15</f>
        <v>90.779693925790085</v>
      </c>
      <c r="K10" s="28">
        <f>[1]rice!X15</f>
        <v>96.284062248655559</v>
      </c>
      <c r="L10" s="28">
        <f>[1]peanuts!W16</f>
        <v>122.50248763098344</v>
      </c>
      <c r="M10" s="28">
        <f>[1]peanuts!X16</f>
        <v>129.93034713598934</v>
      </c>
      <c r="N10" s="28">
        <f>[1]sorg!W15</f>
        <v>27.454344520603186</v>
      </c>
      <c r="O10" s="28">
        <f>[1]sorg!X15</f>
        <v>29.119021033257869</v>
      </c>
      <c r="P10" s="28">
        <f>[1]oats!W16</f>
        <v>6.9337249665173006</v>
      </c>
      <c r="Q10" s="28">
        <f>[1]oats!X16</f>
        <v>7.3541469178884835</v>
      </c>
      <c r="R10" s="28">
        <f>[1]barley!W16</f>
        <v>18.767148644923275</v>
      </c>
      <c r="S10" s="28">
        <f>[1]barley!X16</f>
        <v>19.905082626018977</v>
      </c>
    </row>
    <row r="11" spans="1:20" s="1" customFormat="1" ht="15.6" x14ac:dyDescent="0.25">
      <c r="A11" s="12" t="s">
        <v>37</v>
      </c>
      <c r="B11" s="29">
        <f>[1]corn!W17</f>
        <v>22.850459373492026</v>
      </c>
      <c r="C11" s="29">
        <f>[1]corn!X17</f>
        <v>22.948773010308166</v>
      </c>
      <c r="D11" s="28">
        <f>[1]soyb!W15</f>
        <v>12.615046634516078</v>
      </c>
      <c r="E11" s="28">
        <f>[1]soyb!X15</f>
        <v>12.669322616148346</v>
      </c>
      <c r="F11" s="28">
        <f>[1]wheat!W17</f>
        <v>13.64057923384927</v>
      </c>
      <c r="G11" s="28">
        <f>[1]wheat!X17</f>
        <v>13.699267548637119</v>
      </c>
      <c r="H11" s="28">
        <f>[1]cotton!W17</f>
        <v>26.25562586836535</v>
      </c>
      <c r="I11" s="28">
        <f>[1]cotton!X17</f>
        <v>26.36859016478547</v>
      </c>
      <c r="J11" s="28">
        <f>[1]rice!W16</f>
        <v>94.070213577670017</v>
      </c>
      <c r="K11" s="28">
        <f>[1]rice!X16</f>
        <v>94.474948758776293</v>
      </c>
      <c r="L11" s="28">
        <f>[1]peanuts!W17</f>
        <v>60.864861939066124</v>
      </c>
      <c r="M11" s="28">
        <f>[1]peanuts!X17</f>
        <v>61.126731769940669</v>
      </c>
      <c r="N11" s="28">
        <f>[1]sorg!W16</f>
        <v>17.633186732224132</v>
      </c>
      <c r="O11" s="28">
        <f>[1]sorg!X16</f>
        <v>17.709053159588574</v>
      </c>
      <c r="P11" s="28">
        <f>[1]oats!W17</f>
        <v>10.315065756399886</v>
      </c>
      <c r="Q11" s="28">
        <f>[1]oats!X17</f>
        <v>10.359446117071574</v>
      </c>
      <c r="R11" s="28">
        <f>[1]barley!W17</f>
        <v>14.725851596250417</v>
      </c>
      <c r="S11" s="28">
        <f>[1]barley!X17</f>
        <v>14.78920927330971</v>
      </c>
    </row>
    <row r="12" spans="1:20" s="1" customFormat="1" ht="13.2" x14ac:dyDescent="0.25">
      <c r="A12" s="1" t="s">
        <v>12</v>
      </c>
      <c r="B12" s="29">
        <f>[1]corn!W18</f>
        <v>29.171696499372036</v>
      </c>
      <c r="C12" s="29">
        <f>[1]corn!X18</f>
        <v>29.182204172057446</v>
      </c>
      <c r="D12" s="28">
        <f>[1]soyb!W16</f>
        <v>14.521451568671951</v>
      </c>
      <c r="E12" s="28">
        <f>[1]soyb!X16</f>
        <v>14.526682209269216</v>
      </c>
      <c r="F12" s="28">
        <f>[1]wheat!W18</f>
        <v>11.290884737799624</v>
      </c>
      <c r="G12" s="28">
        <f>[1]wheat!X18</f>
        <v>11.294951725167193</v>
      </c>
      <c r="H12" s="28">
        <f>[1]cotton!W18</f>
        <v>31.328985313343257</v>
      </c>
      <c r="I12" s="28">
        <f>[1]cotton!X18</f>
        <v>31.34027004350099</v>
      </c>
      <c r="J12" s="28">
        <f>[1]rice!W17</f>
        <v>73.626871959415794</v>
      </c>
      <c r="K12" s="28">
        <f>[1]rice!X17</f>
        <v>73.653392428371617</v>
      </c>
      <c r="L12" s="28">
        <f>[1]peanuts!W18</f>
        <v>48.104320717507527</v>
      </c>
      <c r="M12" s="28">
        <f>[1]peanuts!X18</f>
        <v>48.121647939353004</v>
      </c>
      <c r="N12" s="28">
        <f>[1]sorg!W17</f>
        <v>9.6058382512648901</v>
      </c>
      <c r="O12" s="28">
        <f>[1]sorg!X17</f>
        <v>9.6092982832933842</v>
      </c>
      <c r="P12" s="28">
        <f>[1]oats!W18</f>
        <v>18.911158657797472</v>
      </c>
      <c r="Q12" s="28">
        <f>[1]oats!X18</f>
        <v>18.917970475042392</v>
      </c>
      <c r="R12" s="28">
        <f>[1]barley!W18</f>
        <v>23.354529647768047</v>
      </c>
      <c r="S12" s="28">
        <f>[1]barley!X18</f>
        <v>23.362941971448496</v>
      </c>
    </row>
    <row r="13" spans="1:20" s="1" customFormat="1" ht="13.2" x14ac:dyDescent="0.25">
      <c r="A13" s="1" t="s">
        <v>13</v>
      </c>
      <c r="B13" s="29">
        <f>[1]corn!W19</f>
        <v>35.593817994484411</v>
      </c>
      <c r="C13" s="29">
        <f>[1]corn!X19</f>
        <v>35.731316322180952</v>
      </c>
      <c r="D13" s="28">
        <f>[1]soyb!W17</f>
        <v>29.235991151587758</v>
      </c>
      <c r="E13" s="28">
        <f>[1]soyb!X17</f>
        <v>29.3489292997942</v>
      </c>
      <c r="F13" s="28">
        <f>[1]wheat!W19</f>
        <v>25.771726446639345</v>
      </c>
      <c r="G13" s="28">
        <f>[1]wheat!X19</f>
        <v>25.871282197832283</v>
      </c>
      <c r="H13" s="28">
        <f>[1]cotton!W19</f>
        <v>45.556082102645313</v>
      </c>
      <c r="I13" s="28">
        <f>[1]cotton!X19</f>
        <v>45.732064491117683</v>
      </c>
      <c r="J13" s="28">
        <f>[1]rice!W18</f>
        <v>51.923921271278815</v>
      </c>
      <c r="K13" s="28">
        <f>[1]rice!X18</f>
        <v>52.124502516689297</v>
      </c>
      <c r="L13" s="28">
        <f>[1]peanuts!W19</f>
        <v>60.854915828544669</v>
      </c>
      <c r="M13" s="28">
        <f>[1]peanuts!X19</f>
        <v>61.089997357585339</v>
      </c>
      <c r="N13" s="28">
        <f>[1]sorg!W18</f>
        <v>26.312392036428989</v>
      </c>
      <c r="O13" s="28">
        <f>[1]sorg!X18</f>
        <v>26.414036369814788</v>
      </c>
      <c r="P13" s="28">
        <f>[1]oats!W19</f>
        <v>27.223513678481893</v>
      </c>
      <c r="Q13" s="28">
        <f>[1]oats!X19</f>
        <v>27.32867765963714</v>
      </c>
      <c r="R13" s="28">
        <f>[1]barley!W19</f>
        <v>34.882942867168417</v>
      </c>
      <c r="S13" s="28">
        <f>[1]barley!X19</f>
        <v>35.017695096055832</v>
      </c>
    </row>
    <row r="14" spans="1:20" s="1" customFormat="1" ht="15.6" x14ac:dyDescent="0.25">
      <c r="A14" s="1" t="s">
        <v>38</v>
      </c>
      <c r="B14" s="29">
        <f>[1]corn!W20</f>
        <v>0.27878556098378071</v>
      </c>
      <c r="C14" s="29">
        <f>[1]corn!X20</f>
        <v>0.27998503019112364</v>
      </c>
      <c r="D14" s="28">
        <f>[1]soyb!W18</f>
        <v>9.9566271779921705E-3</v>
      </c>
      <c r="E14" s="28">
        <f>[1]soyb!X18</f>
        <v>9.9994653639687032E-3</v>
      </c>
      <c r="F14" s="28">
        <f>[1]wheat!W20</f>
        <v>0.77661691988338921</v>
      </c>
      <c r="G14" s="28">
        <f>[1]wheat!X20</f>
        <v>0.77995829838955877</v>
      </c>
      <c r="H14" s="32">
        <f>[1]cotton!$W$20+[1]cotton!$W$21</f>
        <v>85.821831729075981</v>
      </c>
      <c r="I14" s="32">
        <f>[1]cotton!$X$20+[1]cotton!$X$21</f>
        <v>85.33905168069829</v>
      </c>
      <c r="J14" s="28">
        <f>[1]rice!W19</f>
        <v>14.327586509130731</v>
      </c>
      <c r="K14" s="28">
        <f>[1]rice!X19</f>
        <v>14.389230658750961</v>
      </c>
      <c r="L14" s="28">
        <f>[1]peanuts!W20</f>
        <v>0.74674703834941258</v>
      </c>
      <c r="M14" s="28">
        <f>[1]peanuts!X20</f>
        <v>0.74995990229765253</v>
      </c>
      <c r="N14" s="28">
        <f>[1]sorg!W19</f>
        <v>0.15930603484787473</v>
      </c>
      <c r="O14" s="28">
        <f>[1]sorg!X19</f>
        <v>0.15999144582349925</v>
      </c>
      <c r="P14" s="28">
        <f>[1]oats!W20</f>
        <v>2.1705447248022933</v>
      </c>
      <c r="Q14" s="28">
        <f>[1]oats!X20</f>
        <v>2.1798834493451777</v>
      </c>
      <c r="R14" s="28">
        <f>[1]barley!W20</f>
        <v>6.9795956517725104</v>
      </c>
      <c r="S14" s="28">
        <f>[1]barley!X20</f>
        <v>7.0096252201420599</v>
      </c>
    </row>
    <row r="15" spans="1:20" s="1" customFormat="1" ht="13.2" x14ac:dyDescent="0.25">
      <c r="A15" s="1" t="s">
        <v>14</v>
      </c>
      <c r="B15" s="29">
        <f>[1]corn!W21</f>
        <v>8.0055699427713262E-2</v>
      </c>
      <c r="C15" s="29">
        <f>[1]corn!X21</f>
        <v>0.11374359932402521</v>
      </c>
      <c r="D15" s="28">
        <f>[1]soyb!W19</f>
        <v>4.387763646937589E-2</v>
      </c>
      <c r="E15" s="28">
        <f>[1]soyb!X19</f>
        <v>6.2416883416261205E-2</v>
      </c>
      <c r="F15" s="28">
        <f>[1]wheat!W21</f>
        <v>3.0628119742425207E-2</v>
      </c>
      <c r="G15" s="28">
        <f>[1]wheat!X21</f>
        <v>4.3696950546947388E-2</v>
      </c>
      <c r="H15" s="14">
        <f>[1]cotton!W22</f>
        <v>9.7647364911681522E-2</v>
      </c>
      <c r="I15" s="14">
        <f>[1]cotton!X22</f>
        <v>0.13873496494206142</v>
      </c>
      <c r="J15" s="28">
        <f>[1]rice!W20</f>
        <v>0.12281267849232964</v>
      </c>
      <c r="K15" s="28">
        <f>[1]rice!X20</f>
        <v>0.17501606180391907</v>
      </c>
      <c r="L15" s="28">
        <f>[1]peanuts!W21</f>
        <v>0.11417588467062391</v>
      </c>
      <c r="M15" s="28">
        <f>[1]peanuts!X21</f>
        <v>0.16311519675214231</v>
      </c>
      <c r="N15" s="28">
        <f>[1]sorg!W20</f>
        <v>3.2565596887136332E-2</v>
      </c>
      <c r="O15" s="28">
        <f>[1]sorg!X20</f>
        <v>4.6632369993273123E-2</v>
      </c>
      <c r="P15" s="28">
        <f>[1]oats!W21</f>
        <v>2.9918744982512187E-2</v>
      </c>
      <c r="Q15" s="28">
        <f>[1]oats!X21</f>
        <v>4.2466391165828572E-2</v>
      </c>
      <c r="R15" s="28">
        <f>[1]barley!W21</f>
        <v>3.9540380307805247E-2</v>
      </c>
      <c r="S15" s="28">
        <f>[1]barley!X21</f>
        <v>5.6264840796848313E-2</v>
      </c>
    </row>
    <row r="16" spans="1:20" s="2" customFormat="1" ht="13.2" x14ac:dyDescent="0.25">
      <c r="A16" s="13" t="s">
        <v>39</v>
      </c>
      <c r="B16" s="14">
        <f t="shared" ref="B16" si="0">SUM(B8:B15)</f>
        <v>336.98114167131922</v>
      </c>
      <c r="C16" s="14">
        <f t="shared" ref="C16" si="1">SUM(C8:C15)</f>
        <v>340.71353787752503</v>
      </c>
      <c r="D16" s="14">
        <f t="shared" ref="D16:F16" si="2">SUM(D8:D15)</f>
        <v>184.69560739570383</v>
      </c>
      <c r="E16" s="14">
        <f t="shared" si="2"/>
        <v>186.9668033931423</v>
      </c>
      <c r="F16" s="14">
        <f t="shared" si="2"/>
        <v>128.92397208231017</v>
      </c>
      <c r="G16" s="14">
        <f>SUM(G8:G15)</f>
        <v>130.89213550291603</v>
      </c>
      <c r="H16" s="14">
        <f>SUM(H8:H15)</f>
        <v>411.03032943764862</v>
      </c>
      <c r="I16" s="14">
        <f>SUM(I8:I15)</f>
        <v>415.57398406276639</v>
      </c>
      <c r="J16" s="14">
        <f t="shared" ref="J16:K16" si="3">SUM(J8:J15)</f>
        <v>516.95952825229188</v>
      </c>
      <c r="K16" s="14">
        <f t="shared" si="3"/>
        <v>524.25228282721991</v>
      </c>
      <c r="L16" s="14">
        <f>SUM(L8:L15)</f>
        <v>480.60438223241113</v>
      </c>
      <c r="M16" s="14">
        <f t="shared" ref="M16" si="4">SUM(M8:M15)</f>
        <v>488.60380801464737</v>
      </c>
      <c r="N16" s="14">
        <f t="shared" ref="N16" si="5">SUM(N8:N15)</f>
        <v>137.07945963477826</v>
      </c>
      <c r="O16" s="14">
        <f>SUM(O8:O15)</f>
        <v>139.68504473610287</v>
      </c>
      <c r="P16" s="14">
        <f>SUM(P8:P15)</f>
        <v>125.93797710409933</v>
      </c>
      <c r="Q16" s="14">
        <f t="shared" ref="Q16" si="6">SUM(Q8:Q15)</f>
        <v>127.20605344818004</v>
      </c>
      <c r="R16" s="14">
        <f>SUM(R8:R15)</f>
        <v>166.43864950894184</v>
      </c>
      <c r="S16" s="14">
        <f t="shared" ref="S16" si="7">SUM(S8:S15)</f>
        <v>168.53865254781607</v>
      </c>
      <c r="T16" s="14"/>
    </row>
    <row r="17" spans="1:19" s="1" customFormat="1" ht="13.2" x14ac:dyDescent="0.25">
      <c r="B17" s="29"/>
      <c r="C17" s="29"/>
      <c r="D17" s="28"/>
      <c r="E17" s="28"/>
      <c r="F17" s="28"/>
      <c r="G17" s="28"/>
      <c r="H17" s="27"/>
      <c r="I17" s="27"/>
      <c r="J17" s="28"/>
      <c r="K17" s="28"/>
      <c r="L17" s="28"/>
      <c r="M17" s="28"/>
      <c r="N17" s="28"/>
      <c r="O17" s="28"/>
      <c r="P17" s="28"/>
      <c r="Q17" s="28"/>
      <c r="R17" s="28"/>
      <c r="S17" s="28"/>
    </row>
    <row r="18" spans="1:19" s="1" customFormat="1" ht="13.2" x14ac:dyDescent="0.25">
      <c r="A18" s="1" t="s">
        <v>29</v>
      </c>
      <c r="B18" s="29"/>
      <c r="C18" s="29"/>
      <c r="D18" s="28"/>
      <c r="E18" s="28"/>
      <c r="F18" s="28"/>
      <c r="G18" s="28"/>
      <c r="H18" s="27"/>
      <c r="I18" s="27"/>
      <c r="J18" s="28"/>
      <c r="K18" s="28"/>
      <c r="L18" s="28"/>
      <c r="M18" s="28"/>
      <c r="N18" s="28"/>
      <c r="O18" s="28"/>
      <c r="P18" s="28"/>
      <c r="Q18" s="28"/>
      <c r="R18" s="28"/>
      <c r="S18" s="28"/>
    </row>
    <row r="19" spans="1:19" s="1" customFormat="1" ht="13.2" x14ac:dyDescent="0.25">
      <c r="A19" s="1" t="s">
        <v>15</v>
      </c>
      <c r="B19" s="29">
        <f>[1]corn!W25</f>
        <v>5.2772304965523071</v>
      </c>
      <c r="C19" s="29">
        <f>[1]corn!X25</f>
        <v>5.2576496313439165</v>
      </c>
      <c r="D19" s="28">
        <f>[1]soyb!W23</f>
        <v>5.0168737737622493</v>
      </c>
      <c r="E19" s="28">
        <f>[1]soyb!X23</f>
        <v>4.9982589474445955</v>
      </c>
      <c r="F19" s="28">
        <f>[1]wheat!W25</f>
        <v>4.1857350048555295</v>
      </c>
      <c r="G19" s="28">
        <f>[1]wheat!X25</f>
        <v>4.1702040719198417</v>
      </c>
      <c r="H19" s="28">
        <f>[1]cotton!W26</f>
        <v>20.878606423741104</v>
      </c>
      <c r="I19" s="28">
        <f>[1]cotton!X26</f>
        <v>20.801137535772423</v>
      </c>
      <c r="J19" s="28">
        <f>[1]rice!W24</f>
        <v>34.076689525175524</v>
      </c>
      <c r="K19" s="28">
        <f>[1]rice!X24</f>
        <v>33.95024989651489</v>
      </c>
      <c r="L19" s="28">
        <f>[1]peanuts!W25</f>
        <v>21.809882393720923</v>
      </c>
      <c r="M19" s="28">
        <f>[1]peanuts!X25</f>
        <v>21.728958058950763</v>
      </c>
      <c r="N19" s="28">
        <f>[1]sorg!W24</f>
        <v>4.2257898852847688</v>
      </c>
      <c r="O19" s="28">
        <f>[1]sorg!X24</f>
        <v>4.2101103309812755</v>
      </c>
      <c r="P19" s="28">
        <f>[1]oats!W25</f>
        <v>2.4333339860763012</v>
      </c>
      <c r="Q19" s="28">
        <f>[1]oats!X25</f>
        <v>2.4243052379821095</v>
      </c>
      <c r="R19" s="28">
        <f>[1]barley!W25</f>
        <v>10.17393962902684</v>
      </c>
      <c r="S19" s="28">
        <f>[1]barley!X25</f>
        <v>10.136189801604212</v>
      </c>
    </row>
    <row r="20" spans="1:19" s="1" customFormat="1" ht="13.2" x14ac:dyDescent="0.25">
      <c r="A20" s="11" t="s">
        <v>19</v>
      </c>
      <c r="B20" s="29">
        <f>[1]corn!W26</f>
        <v>30.712079569119407</v>
      </c>
      <c r="C20" s="29">
        <f>[1]corn!X26</f>
        <v>30.598124135354446</v>
      </c>
      <c r="D20" s="28">
        <f>[1]soyb!W24</f>
        <v>17.654188549187317</v>
      </c>
      <c r="E20" s="28">
        <f>[1]soyb!X24</f>
        <v>17.588683681326991</v>
      </c>
      <c r="F20" s="28">
        <f>[1]wheat!W26</f>
        <v>17.614133668758083</v>
      </c>
      <c r="G20" s="28">
        <f>[1]wheat!X26</f>
        <v>17.548777422265559</v>
      </c>
      <c r="H20" s="28">
        <f>[1]cotton!W27</f>
        <v>20.698359461809524</v>
      </c>
      <c r="I20" s="28">
        <f>[1]cotton!X27</f>
        <v>20.621559369995971</v>
      </c>
      <c r="J20" s="28">
        <f>[1]rice!W25</f>
        <v>85.016483711060886</v>
      </c>
      <c r="K20" s="28">
        <f>[1]rice!X25</f>
        <v>84.701034857893447</v>
      </c>
      <c r="L20" s="28">
        <f>[1]peanuts!W26</f>
        <v>58.9908251521625</v>
      </c>
      <c r="M20" s="28">
        <f>[1]peanuts!X26</f>
        <v>58.771943032726767</v>
      </c>
      <c r="N20" s="28">
        <f>[1]sorg!W25</f>
        <v>16.612761658027093</v>
      </c>
      <c r="O20" s="28">
        <f>[1]sorg!X25</f>
        <v>16.551120945729711</v>
      </c>
      <c r="P20" s="28">
        <f>[1]oats!W26</f>
        <v>59.691785559674202</v>
      </c>
      <c r="Q20" s="28">
        <f>[1]oats!X26</f>
        <v>59.470302566301868</v>
      </c>
      <c r="R20" s="28">
        <f>[1]barley!W26</f>
        <v>34.106730685497453</v>
      </c>
      <c r="S20" s="28">
        <f>[1]barley!X26</f>
        <v>33.98017959081097</v>
      </c>
    </row>
    <row r="21" spans="1:19" s="1" customFormat="1" ht="13.2" x14ac:dyDescent="0.25">
      <c r="A21" s="11" t="s">
        <v>20</v>
      </c>
      <c r="B21" s="29">
        <f>[1]corn!W27</f>
        <v>127.88725694292974</v>
      </c>
      <c r="C21" s="29">
        <f>[1]corn!X27</f>
        <v>129.57806625990028</v>
      </c>
      <c r="D21" s="28">
        <f>[1]soyb!W25</f>
        <v>111.46881833833874</v>
      </c>
      <c r="E21" s="28">
        <f>[1]soyb!X25</f>
        <v>112.94255795167852</v>
      </c>
      <c r="F21" s="28">
        <f>[1]wheat!W27</f>
        <v>98.48018952877355</v>
      </c>
      <c r="G21" s="28">
        <f>[1]wheat!X27</f>
        <v>99.782205272739191</v>
      </c>
      <c r="H21" s="28">
        <f>[1]cotton!W28</f>
        <v>137.28371809734955</v>
      </c>
      <c r="I21" s="28">
        <f>[1]cotton!X28</f>
        <v>139.09875890107043</v>
      </c>
      <c r="J21" s="28">
        <f>[1]rice!W26</f>
        <v>141.18030674021909</v>
      </c>
      <c r="K21" s="28">
        <f>[1]rice!X26</f>
        <v>143.04686470475224</v>
      </c>
      <c r="L21" s="28">
        <f>[1]peanuts!W27</f>
        <v>177.3353727155947</v>
      </c>
      <c r="M21" s="28">
        <f>[1]peanuts!X27</f>
        <v>179.67994016964352</v>
      </c>
      <c r="N21" s="28">
        <f>[1]sorg!W26</f>
        <v>103.88873574400655</v>
      </c>
      <c r="O21" s="28">
        <f>[1]sorg!X26</f>
        <v>105.26225838045377</v>
      </c>
      <c r="P21" s="28">
        <f>[1]oats!W27</f>
        <v>110.94115529295016</v>
      </c>
      <c r="Q21" s="28">
        <f>[1]oats!X27</f>
        <v>112.40791862409662</v>
      </c>
      <c r="R21" s="28">
        <f>[1]barley!W27</f>
        <v>124.3559734853292</v>
      </c>
      <c r="S21" s="28">
        <f>[1]barley!X27</f>
        <v>126.00009537531363</v>
      </c>
    </row>
    <row r="22" spans="1:19" s="1" customFormat="1" ht="13.2" x14ac:dyDescent="0.25">
      <c r="A22" s="11" t="s">
        <v>21</v>
      </c>
      <c r="B22" s="29">
        <f>[1]corn!W28</f>
        <v>177.20046925841928</v>
      </c>
      <c r="C22" s="29">
        <f>[1]corn!X28</f>
        <v>177.66602494755841</v>
      </c>
      <c r="D22" s="28">
        <f>[1]soyb!W26</f>
        <v>165.88583922108788</v>
      </c>
      <c r="E22" s="28">
        <f>[1]soyb!X26</f>
        <v>166.32166818091062</v>
      </c>
      <c r="F22" s="28">
        <f>[1]wheat!W28</f>
        <v>65.773817399975755</v>
      </c>
      <c r="G22" s="28">
        <f>[1]wheat!X28</f>
        <v>65.946623798373622</v>
      </c>
      <c r="H22" s="28">
        <f>[1]cotton!W29</f>
        <v>94.898310400231466</v>
      </c>
      <c r="I22" s="28">
        <f>[1]cotton!X29</f>
        <v>95.147635068960696</v>
      </c>
      <c r="J22" s="28">
        <f>[1]rice!W27</f>
        <v>166.18157495294457</v>
      </c>
      <c r="K22" s="28">
        <f>[1]rice!X27</f>
        <v>166.61818089407569</v>
      </c>
      <c r="L22" s="28">
        <f>[1]peanuts!W28</f>
        <v>107.10014763313288</v>
      </c>
      <c r="M22" s="28">
        <f>[1]peanuts!X28</f>
        <v>107.38152997510362</v>
      </c>
      <c r="N22" s="28">
        <f>[1]sorg!W27</f>
        <v>61.085858391284731</v>
      </c>
      <c r="O22" s="28">
        <f>[1]sorg!X27</f>
        <v>61.246348197090704</v>
      </c>
      <c r="P22" s="28">
        <f>[1]oats!W28</f>
        <v>110.41895973508004</v>
      </c>
      <c r="Q22" s="28">
        <f>[1]oats!X28</f>
        <v>110.70906153395578</v>
      </c>
      <c r="R22" s="28">
        <f>[1]barley!W28</f>
        <v>91.710936401331722</v>
      </c>
      <c r="S22" s="28">
        <f>[1]barley!X28</f>
        <v>91.9518869381819</v>
      </c>
    </row>
    <row r="23" spans="1:19" s="1" customFormat="1" ht="13.2" x14ac:dyDescent="0.25">
      <c r="A23" s="1" t="s">
        <v>16</v>
      </c>
      <c r="B23" s="29">
        <f>[1]corn!W29</f>
        <v>11.996886366549395</v>
      </c>
      <c r="C23" s="29">
        <f>[1]corn!X29</f>
        <v>12.199696689739055</v>
      </c>
      <c r="D23" s="28">
        <f>[1]soyb!W27</f>
        <v>12.137435662893909</v>
      </c>
      <c r="E23" s="28">
        <f>[1]soyb!X27</f>
        <v>12.342622006606291</v>
      </c>
      <c r="F23" s="28">
        <f>[1]wheat!W29</f>
        <v>6.4652676318475413</v>
      </c>
      <c r="G23" s="28">
        <f>[1]wheat!X29</f>
        <v>6.5745645758928468</v>
      </c>
      <c r="H23" s="28">
        <f>[1]cotton!W30</f>
        <v>8.784331021531985</v>
      </c>
      <c r="I23" s="28">
        <f>[1]cotton!X30</f>
        <v>8.9328323042022379</v>
      </c>
      <c r="J23" s="28">
        <f>[1]rice!W28</f>
        <v>18.632821001100986</v>
      </c>
      <c r="K23" s="28">
        <f>[1]rice!X28</f>
        <v>18.947813436113545</v>
      </c>
      <c r="L23" s="28">
        <f>[1]peanuts!W29</f>
        <v>25.891188233749702</v>
      </c>
      <c r="M23" s="28">
        <f>[1]peanuts!X29</f>
        <v>26.328885157185795</v>
      </c>
      <c r="N23" s="28">
        <f>[1]sorg!W28</f>
        <v>9.6878622123181319</v>
      </c>
      <c r="O23" s="28">
        <f>[1]sorg!X28</f>
        <v>9.8516379126344678</v>
      </c>
      <c r="P23" s="28">
        <f>[1]oats!W29</f>
        <v>6.5857384572856938</v>
      </c>
      <c r="Q23" s="28">
        <f>[1]oats!X29</f>
        <v>6.6970719903504774</v>
      </c>
      <c r="R23" s="28">
        <f>[1]barley!W29</f>
        <v>10.310294810415256</v>
      </c>
      <c r="S23" s="28">
        <f>[1]barley!X29</f>
        <v>10.484592887332226</v>
      </c>
    </row>
    <row r="24" spans="1:19" s="1" customFormat="1" ht="13.2" x14ac:dyDescent="0.25">
      <c r="A24" s="1" t="s">
        <v>17</v>
      </c>
      <c r="B24" s="29">
        <f>[1]corn!W30</f>
        <v>19.644183095690131</v>
      </c>
      <c r="C24" s="29">
        <f>[1]corn!X30</f>
        <v>19.720068248697338</v>
      </c>
      <c r="D24" s="28">
        <f>[1]soyb!W28</f>
        <v>18.713036802163536</v>
      </c>
      <c r="E24" s="28">
        <f>[1]soyb!X28</f>
        <v>18.785324952505263</v>
      </c>
      <c r="F24" s="28">
        <f>[1]wheat!W30</f>
        <v>9.4516354955817956</v>
      </c>
      <c r="G24" s="28">
        <f>[1]wheat!X30</f>
        <v>9.4881470065088092</v>
      </c>
      <c r="H24" s="28">
        <f>[1]cotton!W31</f>
        <v>14.467810689741203</v>
      </c>
      <c r="I24" s="28">
        <f>[1]cotton!X31</f>
        <v>14.523699602124184</v>
      </c>
      <c r="J24" s="28">
        <f>[1]rice!W29</f>
        <v>28.084573691850572</v>
      </c>
      <c r="K24" s="28">
        <f>[1]rice!X29</f>
        <v>28.193063933535186</v>
      </c>
      <c r="L24" s="28">
        <f>[1]peanuts!W30</f>
        <v>49.601061700330739</v>
      </c>
      <c r="M24" s="28">
        <f>[1]peanuts!X30</f>
        <v>49.792669777801528</v>
      </c>
      <c r="N24" s="28">
        <f>[1]sorg!W29</f>
        <v>14.287588826477991</v>
      </c>
      <c r="O24" s="28">
        <f>[1]sorg!X29</f>
        <v>14.342781544796686</v>
      </c>
      <c r="P24" s="28">
        <f>[1]oats!W30</f>
        <v>13.947169751425257</v>
      </c>
      <c r="Q24" s="28">
        <f>[1]oats!X30</f>
        <v>14.001047436511412</v>
      </c>
      <c r="R24" s="28">
        <f>[1]barley!W30</f>
        <v>19.493998209637454</v>
      </c>
      <c r="S24" s="28">
        <f>[1]barley!X30</f>
        <v>19.56930320092442</v>
      </c>
    </row>
    <row r="25" spans="1:19" s="2" customFormat="1" ht="13.2" x14ac:dyDescent="0.25">
      <c r="A25" s="2" t="s">
        <v>18</v>
      </c>
      <c r="B25" s="29">
        <f>SUM(B19:B24)</f>
        <v>372.71810572926029</v>
      </c>
      <c r="C25" s="29">
        <f t="shared" ref="C25:S25" si="8">SUM(C19:C24)</f>
        <v>375.01962991259342</v>
      </c>
      <c r="D25" s="29">
        <f t="shared" si="8"/>
        <v>330.87619234743357</v>
      </c>
      <c r="E25" s="29">
        <f t="shared" si="8"/>
        <v>332.97911572047229</v>
      </c>
      <c r="F25" s="29">
        <f t="shared" si="8"/>
        <v>201.97077872979227</v>
      </c>
      <c r="G25" s="29">
        <f t="shared" si="8"/>
        <v>203.51052214769985</v>
      </c>
      <c r="H25" s="29">
        <f t="shared" si="8"/>
        <v>297.01113609440489</v>
      </c>
      <c r="I25" s="29">
        <f t="shared" si="8"/>
        <v>299.1256227821259</v>
      </c>
      <c r="J25" s="29">
        <f t="shared" si="8"/>
        <v>473.17244962235162</v>
      </c>
      <c r="K25" s="29">
        <f t="shared" si="8"/>
        <v>475.45720772288502</v>
      </c>
      <c r="L25" s="29">
        <f t="shared" si="8"/>
        <v>440.72847782869144</v>
      </c>
      <c r="M25" s="29">
        <f t="shared" si="8"/>
        <v>443.68392617141194</v>
      </c>
      <c r="N25" s="29">
        <f t="shared" si="8"/>
        <v>209.78859671739926</v>
      </c>
      <c r="O25" s="29">
        <f t="shared" si="8"/>
        <v>211.46425731168659</v>
      </c>
      <c r="P25" s="29">
        <f t="shared" si="8"/>
        <v>304.01814278249162</v>
      </c>
      <c r="Q25" s="29">
        <f t="shared" si="8"/>
        <v>305.70970738919823</v>
      </c>
      <c r="R25" s="29">
        <f t="shared" si="8"/>
        <v>290.15187322123791</v>
      </c>
      <c r="S25" s="29">
        <f t="shared" si="8"/>
        <v>292.12224779416732</v>
      </c>
    </row>
    <row r="26" spans="1:19" s="1" customFormat="1" ht="13.2" x14ac:dyDescent="0.25">
      <c r="B26" s="29"/>
      <c r="C26" s="29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</row>
    <row r="27" spans="1:19" s="2" customFormat="1" thickBot="1" x14ac:dyDescent="0.3">
      <c r="A27" s="8" t="s">
        <v>30</v>
      </c>
      <c r="B27" s="31">
        <f>B25+B16</f>
        <v>709.69924740057945</v>
      </c>
      <c r="C27" s="31">
        <f t="shared" ref="C27:S27" si="9">C25+C16</f>
        <v>715.73316779011839</v>
      </c>
      <c r="D27" s="31">
        <f t="shared" si="9"/>
        <v>515.57179974313738</v>
      </c>
      <c r="E27" s="31">
        <f t="shared" si="9"/>
        <v>519.94591911361454</v>
      </c>
      <c r="F27" s="31">
        <f t="shared" si="9"/>
        <v>330.89475081210242</v>
      </c>
      <c r="G27" s="31">
        <f t="shared" si="9"/>
        <v>334.40265765061588</v>
      </c>
      <c r="H27" s="31">
        <f t="shared" si="9"/>
        <v>708.04146553205351</v>
      </c>
      <c r="I27" s="31">
        <f t="shared" si="9"/>
        <v>714.69960684489229</v>
      </c>
      <c r="J27" s="31">
        <f t="shared" si="9"/>
        <v>990.13197787464355</v>
      </c>
      <c r="K27" s="31">
        <f t="shared" si="9"/>
        <v>999.70949055010487</v>
      </c>
      <c r="L27" s="31">
        <f t="shared" si="9"/>
        <v>921.33286006110256</v>
      </c>
      <c r="M27" s="31">
        <f t="shared" si="9"/>
        <v>932.28773418605931</v>
      </c>
      <c r="N27" s="31">
        <f t="shared" si="9"/>
        <v>346.86805635217752</v>
      </c>
      <c r="O27" s="31">
        <f t="shared" si="9"/>
        <v>351.14930204778943</v>
      </c>
      <c r="P27" s="31">
        <f t="shared" si="9"/>
        <v>429.95611988659095</v>
      </c>
      <c r="Q27" s="31">
        <f t="shared" si="9"/>
        <v>432.91576083737829</v>
      </c>
      <c r="R27" s="31">
        <f t="shared" si="9"/>
        <v>456.59052273017971</v>
      </c>
      <c r="S27" s="31">
        <f t="shared" si="9"/>
        <v>460.66090034198339</v>
      </c>
    </row>
    <row r="28" spans="1:19" s="1" customFormat="1" ht="8.4" customHeight="1" x14ac:dyDescent="0.25"/>
    <row r="29" spans="1:19" s="1" customFormat="1" ht="15.6" x14ac:dyDescent="0.25">
      <c r="A29" s="15" t="s">
        <v>34</v>
      </c>
      <c r="B29" s="16"/>
      <c r="C29" s="16"/>
      <c r="D29" s="16"/>
      <c r="E29" s="16"/>
      <c r="F29" s="16"/>
      <c r="G29" s="16"/>
    </row>
    <row r="30" spans="1:19" s="1" customFormat="1" ht="15.6" x14ac:dyDescent="0.25">
      <c r="A30" s="17" t="s">
        <v>33</v>
      </c>
      <c r="B30" s="18"/>
      <c r="C30" s="18"/>
      <c r="D30" s="16"/>
      <c r="E30" s="16"/>
      <c r="F30" s="16"/>
      <c r="G30" s="16"/>
    </row>
    <row r="31" spans="1:19" s="1" customFormat="1" ht="15.6" x14ac:dyDescent="0.25">
      <c r="A31" s="15" t="s">
        <v>31</v>
      </c>
      <c r="B31" s="16"/>
      <c r="C31" s="16"/>
      <c r="D31" s="16"/>
      <c r="E31" s="16"/>
      <c r="F31" s="16"/>
      <c r="G31" s="16"/>
    </row>
    <row r="32" spans="1:19" s="1" customFormat="1" ht="15.6" x14ac:dyDescent="0.25">
      <c r="A32" s="1" t="s">
        <v>32</v>
      </c>
      <c r="F32" s="19"/>
      <c r="G32" s="19"/>
      <c r="H32" s="19"/>
      <c r="I32" s="19"/>
    </row>
    <row r="33" spans="1:20" s="1" customFormat="1" ht="13.2" x14ac:dyDescent="0.25">
      <c r="A33" s="1" t="s">
        <v>22</v>
      </c>
    </row>
    <row r="34" spans="1:20" s="1" customFormat="1" ht="13.2" x14ac:dyDescent="0.25">
      <c r="A34" s="17" t="s">
        <v>25</v>
      </c>
      <c r="B34" s="20"/>
      <c r="C34" s="20"/>
    </row>
    <row r="35" spans="1:20" s="1" customFormat="1" ht="13.2" x14ac:dyDescent="0.25">
      <c r="A35" s="33" t="s">
        <v>42</v>
      </c>
      <c r="B35" s="20"/>
      <c r="C35" s="20"/>
    </row>
    <row r="36" spans="1:20" s="1" customFormat="1" ht="13.2" x14ac:dyDescent="0.25">
      <c r="A36" s="34" t="s">
        <v>40</v>
      </c>
      <c r="B36" s="20"/>
      <c r="C36" s="20"/>
    </row>
    <row r="37" spans="1:20" s="1" customFormat="1" ht="13.2" x14ac:dyDescent="0.25">
      <c r="A37" s="34" t="s">
        <v>41</v>
      </c>
      <c r="B37" s="20"/>
      <c r="C37" s="20"/>
    </row>
    <row r="38" spans="1:20" s="1" customFormat="1" ht="13.2" x14ac:dyDescent="0.25">
      <c r="A38" s="34" t="s">
        <v>43</v>
      </c>
      <c r="B38" s="20"/>
      <c r="C38" s="20"/>
    </row>
    <row r="39" spans="1:20" s="1" customFormat="1" ht="13.2" x14ac:dyDescent="0.25">
      <c r="A39" s="33"/>
      <c r="B39" s="20"/>
      <c r="C39" s="20"/>
    </row>
    <row r="40" spans="1:20" s="1" customFormat="1" ht="13.2" x14ac:dyDescent="0.25">
      <c r="A40" s="1" t="s">
        <v>27</v>
      </c>
      <c r="B40" s="26"/>
      <c r="C40" s="24"/>
    </row>
    <row r="41" spans="1:20" s="1" customFormat="1" x14ac:dyDescent="0.25">
      <c r="A41" s="30"/>
    </row>
    <row r="42" spans="1:20" x14ac:dyDescent="0.25">
      <c r="A42" s="2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s="6" customFormat="1" x14ac:dyDescent="0.25">
      <c r="A43" s="22"/>
      <c r="B43" s="1"/>
      <c r="C43" s="1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1"/>
      <c r="O44" s="1"/>
      <c r="P44" s="1"/>
      <c r="Q44" s="1"/>
      <c r="R44" s="1"/>
      <c r="S44" s="1"/>
    </row>
    <row r="45" spans="1:2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20" s="6" customFormat="1" x14ac:dyDescent="0.25"/>
    <row r="47" spans="1:20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1:20" ht="15.6" x14ac:dyDescent="0.3">
      <c r="A48" s="4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 ht="15.6" x14ac:dyDescent="0.3">
      <c r="A49" s="4"/>
      <c r="B49" s="5"/>
      <c r="C49" s="5"/>
      <c r="D49" s="5"/>
      <c r="E49" s="5"/>
      <c r="F49" s="5"/>
      <c r="G49" s="5"/>
      <c r="H49" s="5"/>
      <c r="I49" s="5"/>
      <c r="J49" s="5"/>
      <c r="K49" s="5"/>
    </row>
  </sheetData>
  <mergeCells count="10">
    <mergeCell ref="B6:S6"/>
    <mergeCell ref="B3:C3"/>
    <mergeCell ref="D3:E3"/>
    <mergeCell ref="R3:S3"/>
    <mergeCell ref="P3:Q3"/>
    <mergeCell ref="N3:O3"/>
    <mergeCell ref="L3:M3"/>
    <mergeCell ref="J3:K3"/>
    <mergeCell ref="H3:I3"/>
    <mergeCell ref="F3:G3"/>
  </mergeCells>
  <printOptions horizontalCentered="1" verticalCentered="1"/>
  <pageMargins left="0.2" right="0.2" top="0.75" bottom="0.75" header="0.3" footer="0.3"/>
  <pageSetup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Forecasts</vt:lpstr>
      <vt:lpstr>Forecasts!Print_Area</vt:lpstr>
    </vt:vector>
  </TitlesOfParts>
  <Manager/>
  <Company>USDA-ERS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Cost-of-production forecasts for U.S. major field crops</dc:title>
  <dc:subject>Agricultural Economics</dc:subject>
  <dc:creator>Jeffrey Gillespie</dc:creator>
  <cp:keywords>field crops, operating costs, allocated overhead costs, total costs</cp:keywords>
  <cp:lastModifiedBy>Boline, Amy - REE-ERS, Kansas City, MO</cp:lastModifiedBy>
  <cp:lastPrinted>2020-06-16T22:40:46Z</cp:lastPrinted>
  <dcterms:created xsi:type="dcterms:W3CDTF">2011-11-07T17:58:19Z</dcterms:created>
  <dcterms:modified xsi:type="dcterms:W3CDTF">2021-12-20T21:23:06Z</dcterms:modified>
</cp:coreProperties>
</file>